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52DD686-016E-42F7-8EBD-A1905561B3AB}" xr6:coauthVersionLast="36" xr6:coauthVersionMax="36" xr10:uidLastSave="{00000000-0000-0000-0000-000000000000}"/>
  <bookViews>
    <workbookView xWindow="32772" yWindow="120" windowWidth="15192" windowHeight="8700" firstSheet="1" activeTab="1" xr2:uid="{00000000-000D-0000-FFFF-FFFF00000000}"/>
  </bookViews>
  <sheets>
    <sheet name="List1 (2)" sheetId="5" state="hidden" r:id="rId1"/>
    <sheet name="List2" sheetId="6" r:id="rId2"/>
  </sheets>
  <definedNames>
    <definedName name="_xlnm.Print_Area" localSheetId="1">List2!$A$1:$N$184</definedName>
  </definedNames>
  <calcPr calcId="191029"/>
</workbook>
</file>

<file path=xl/calcChain.xml><?xml version="1.0" encoding="utf-8"?>
<calcChain xmlns="http://schemas.openxmlformats.org/spreadsheetml/2006/main">
  <c r="K104" i="6" l="1"/>
  <c r="K165" i="6"/>
  <c r="K164" i="6" s="1"/>
  <c r="K82" i="6"/>
  <c r="K81" i="6"/>
  <c r="K57" i="6"/>
  <c r="K50" i="6"/>
  <c r="K13" i="6"/>
  <c r="K12" i="6"/>
  <c r="D13" i="6"/>
  <c r="H13" i="6"/>
  <c r="I13" i="6"/>
  <c r="L13" i="6" s="1"/>
  <c r="J13" i="6"/>
  <c r="G25" i="6"/>
  <c r="D41" i="6"/>
  <c r="E41" i="6"/>
  <c r="F41" i="6"/>
  <c r="G41" i="6"/>
  <c r="H41" i="6"/>
  <c r="I41" i="6"/>
  <c r="J41" i="6"/>
  <c r="K41" i="6"/>
  <c r="H42" i="6"/>
  <c r="L42" i="6" s="1"/>
  <c r="L44" i="6"/>
  <c r="D47" i="6"/>
  <c r="E47" i="6"/>
  <c r="F47" i="6"/>
  <c r="L47" i="6" s="1"/>
  <c r="G47" i="6"/>
  <c r="H47" i="6"/>
  <c r="I47" i="6"/>
  <c r="J47" i="6"/>
  <c r="K47" i="6"/>
  <c r="G48" i="6"/>
  <c r="L48" i="6" s="1"/>
  <c r="L49" i="6"/>
  <c r="D50" i="6"/>
  <c r="E50" i="6"/>
  <c r="F50" i="6"/>
  <c r="G50" i="6"/>
  <c r="H50" i="6"/>
  <c r="J50" i="6"/>
  <c r="H51" i="6"/>
  <c r="L53" i="6"/>
  <c r="D57" i="6"/>
  <c r="E57" i="6"/>
  <c r="F57" i="6"/>
  <c r="G57" i="6"/>
  <c r="H57" i="6"/>
  <c r="J57" i="6"/>
  <c r="D58" i="6"/>
  <c r="L58" i="6"/>
  <c r="D63" i="6"/>
  <c r="D62" i="6" s="1"/>
  <c r="E63" i="6"/>
  <c r="E62" i="6"/>
  <c r="F63" i="6"/>
  <c r="F62" i="6" s="1"/>
  <c r="G63" i="6"/>
  <c r="G62" i="6"/>
  <c r="H63" i="6"/>
  <c r="H62" i="6" s="1"/>
  <c r="I63" i="6"/>
  <c r="I62" i="6"/>
  <c r="K63" i="6"/>
  <c r="K62" i="6" s="1"/>
  <c r="D70" i="6"/>
  <c r="D69" i="6"/>
  <c r="E70" i="6"/>
  <c r="E69" i="6" s="1"/>
  <c r="F70" i="6"/>
  <c r="F69" i="6"/>
  <c r="G70" i="6"/>
  <c r="G69" i="6" s="1"/>
  <c r="H70" i="6"/>
  <c r="H69" i="6"/>
  <c r="I70" i="6"/>
  <c r="I69" i="6" s="1"/>
  <c r="J70" i="6"/>
  <c r="J69" i="6"/>
  <c r="K70" i="6"/>
  <c r="K69" i="6" s="1"/>
  <c r="G82" i="6"/>
  <c r="H82" i="6"/>
  <c r="I82" i="6"/>
  <c r="J82" i="6"/>
  <c r="E83" i="6"/>
  <c r="E101" i="6"/>
  <c r="C105" i="6"/>
  <c r="E105" i="6"/>
  <c r="G105" i="6"/>
  <c r="C110" i="6"/>
  <c r="D110" i="6"/>
  <c r="E104" i="6"/>
  <c r="E81" i="6" s="1"/>
  <c r="D122" i="6"/>
  <c r="G122" i="6"/>
  <c r="G140" i="6"/>
  <c r="C160" i="6"/>
  <c r="E160" i="6"/>
  <c r="F160" i="6"/>
  <c r="G160" i="6"/>
  <c r="H160" i="6"/>
  <c r="I160" i="6"/>
  <c r="J160" i="6"/>
  <c r="K160" i="6"/>
  <c r="H164" i="6"/>
  <c r="G164" i="6"/>
  <c r="F167" i="6"/>
  <c r="K175" i="6"/>
  <c r="M10" i="5"/>
  <c r="N10" i="5"/>
  <c r="C11" i="5"/>
  <c r="D11" i="5"/>
  <c r="E11" i="5"/>
  <c r="F11" i="5"/>
  <c r="G11" i="5"/>
  <c r="H11" i="5"/>
  <c r="I11" i="5"/>
  <c r="J11" i="5"/>
  <c r="K11" i="5"/>
  <c r="L14" i="5"/>
  <c r="L15" i="5"/>
  <c r="L16" i="5"/>
  <c r="L17" i="5"/>
  <c r="L18" i="5"/>
  <c r="L19" i="5"/>
  <c r="L20" i="5"/>
  <c r="L21" i="5"/>
  <c r="C26" i="5"/>
  <c r="C10" i="5" s="1"/>
  <c r="D26" i="5"/>
  <c r="E26" i="5"/>
  <c r="F26" i="5"/>
  <c r="G26" i="5"/>
  <c r="H26" i="5"/>
  <c r="I26" i="5"/>
  <c r="J26" i="5"/>
  <c r="K26" i="5"/>
  <c r="L27" i="5"/>
  <c r="L28" i="5"/>
  <c r="L29" i="5"/>
  <c r="L30" i="5"/>
  <c r="C31" i="5"/>
  <c r="D31" i="5"/>
  <c r="E31" i="5"/>
  <c r="F31" i="5"/>
  <c r="G31" i="5"/>
  <c r="H31" i="5"/>
  <c r="I31" i="5"/>
  <c r="J31" i="5"/>
  <c r="K31" i="5"/>
  <c r="L32" i="5"/>
  <c r="C33" i="5"/>
  <c r="D33" i="5"/>
  <c r="E33" i="5"/>
  <c r="F33" i="5"/>
  <c r="G33" i="5"/>
  <c r="H33" i="5"/>
  <c r="I33" i="5"/>
  <c r="J33" i="5"/>
  <c r="K33" i="5"/>
  <c r="L33" i="5"/>
  <c r="L34" i="5"/>
  <c r="L35" i="5"/>
  <c r="L36" i="5"/>
  <c r="L37" i="5"/>
  <c r="C38" i="5"/>
  <c r="D38" i="5"/>
  <c r="E38" i="5"/>
  <c r="F38" i="5"/>
  <c r="G38" i="5"/>
  <c r="H38" i="5"/>
  <c r="I38" i="5"/>
  <c r="J38" i="5"/>
  <c r="K38" i="5"/>
  <c r="L39" i="5"/>
  <c r="L40" i="5"/>
  <c r="L41" i="5"/>
  <c r="M42" i="5"/>
  <c r="N42" i="5"/>
  <c r="C43" i="5"/>
  <c r="C42" i="5" s="1"/>
  <c r="D43" i="5"/>
  <c r="D42" i="5" s="1"/>
  <c r="E43" i="5"/>
  <c r="E42" i="5" s="1"/>
  <c r="F43" i="5"/>
  <c r="F42" i="5" s="1"/>
  <c r="G43" i="5"/>
  <c r="G42" i="5" s="1"/>
  <c r="H43" i="5"/>
  <c r="H42" i="5" s="1"/>
  <c r="I43" i="5"/>
  <c r="I42" i="5" s="1"/>
  <c r="J43" i="5"/>
  <c r="J42" i="5" s="1"/>
  <c r="K43" i="5"/>
  <c r="K42" i="5" s="1"/>
  <c r="L44" i="5"/>
  <c r="L45" i="5"/>
  <c r="L46" i="5"/>
  <c r="M47" i="5"/>
  <c r="N47" i="5"/>
  <c r="C48" i="5"/>
  <c r="C47" i="5" s="1"/>
  <c r="D48" i="5"/>
  <c r="D47" i="5" s="1"/>
  <c r="E48" i="5"/>
  <c r="E47" i="5" s="1"/>
  <c r="F48" i="5"/>
  <c r="F47" i="5" s="1"/>
  <c r="G48" i="5"/>
  <c r="G47" i="5" s="1"/>
  <c r="H48" i="5"/>
  <c r="H47" i="5" s="1"/>
  <c r="I48" i="5"/>
  <c r="I47" i="5" s="1"/>
  <c r="J48" i="5"/>
  <c r="J47" i="5" s="1"/>
  <c r="K48" i="5"/>
  <c r="K47" i="5" s="1"/>
  <c r="L49" i="5"/>
  <c r="M51" i="5"/>
  <c r="M61" i="5"/>
  <c r="M110" i="5" s="1"/>
  <c r="N61" i="5"/>
  <c r="D62" i="5"/>
  <c r="L62" i="5"/>
  <c r="L63" i="5"/>
  <c r="L64" i="5"/>
  <c r="L65" i="5"/>
  <c r="L66" i="5"/>
  <c r="D67" i="5"/>
  <c r="L67" i="5" s="1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D105" i="5"/>
  <c r="L105" i="5"/>
  <c r="L106" i="5"/>
  <c r="L107" i="5"/>
  <c r="L108" i="5"/>
  <c r="N110" i="5"/>
  <c r="M117" i="5"/>
  <c r="N117" i="5"/>
  <c r="D118" i="5"/>
  <c r="L118" i="5" s="1"/>
  <c r="L119" i="5"/>
  <c r="L120" i="5"/>
  <c r="L121" i="5"/>
  <c r="M122" i="5"/>
  <c r="N122" i="5"/>
  <c r="M127" i="5"/>
  <c r="N127" i="5"/>
  <c r="D128" i="5"/>
  <c r="D127" i="5" s="1"/>
  <c r="L127" i="5" s="1"/>
  <c r="L129" i="5"/>
  <c r="M130" i="5"/>
  <c r="N130" i="5"/>
  <c r="N138" i="5" s="1"/>
  <c r="D131" i="5"/>
  <c r="L132" i="5"/>
  <c r="L133" i="5"/>
  <c r="D134" i="5"/>
  <c r="L134" i="5" s="1"/>
  <c r="L135" i="5"/>
  <c r="L136" i="5"/>
  <c r="D12" i="6"/>
  <c r="G104" i="6"/>
  <c r="G81" i="6" s="1"/>
  <c r="D76" i="6" l="1"/>
  <c r="D104" i="6"/>
  <c r="D81" i="6" s="1"/>
  <c r="I12" i="6"/>
  <c r="D61" i="5"/>
  <c r="K10" i="5"/>
  <c r="G10" i="5"/>
  <c r="G51" i="5" s="1"/>
  <c r="H12" i="6"/>
  <c r="K76" i="6"/>
  <c r="M138" i="5"/>
  <c r="L48" i="5"/>
  <c r="J10" i="5"/>
  <c r="J51" i="5" s="1"/>
  <c r="F10" i="5"/>
  <c r="F51" i="5" s="1"/>
  <c r="N51" i="5"/>
  <c r="L57" i="6"/>
  <c r="L128" i="5"/>
  <c r="N140" i="5"/>
  <c r="D117" i="5"/>
  <c r="L41" i="6"/>
  <c r="L131" i="5"/>
  <c r="D130" i="5"/>
  <c r="L26" i="5"/>
  <c r="L47" i="5"/>
  <c r="L61" i="5"/>
  <c r="L110" i="5" s="1"/>
  <c r="D110" i="5"/>
  <c r="C51" i="5"/>
  <c r="K51" i="5"/>
  <c r="L42" i="5"/>
  <c r="E10" i="5"/>
  <c r="E51" i="5" s="1"/>
  <c r="M140" i="5"/>
  <c r="H10" i="5"/>
  <c r="H51" i="5" s="1"/>
  <c r="D10" i="5"/>
  <c r="D51" i="5" s="1"/>
  <c r="L117" i="5"/>
  <c r="L122" i="5" s="1"/>
  <c r="D122" i="5"/>
  <c r="L31" i="5"/>
  <c r="I10" i="5"/>
  <c r="I51" i="5" s="1"/>
  <c r="L43" i="5"/>
  <c r="L38" i="5"/>
  <c r="L11" i="5"/>
  <c r="J12" i="6"/>
  <c r="L130" i="5" l="1"/>
  <c r="L138" i="5" s="1"/>
  <c r="L140" i="5" s="1"/>
  <c r="D138" i="5"/>
  <c r="D140" i="5" s="1"/>
  <c r="L10" i="5"/>
  <c r="L51" i="5" s="1"/>
</calcChain>
</file>

<file path=xl/sharedStrings.xml><?xml version="1.0" encoding="utf-8"?>
<sst xmlns="http://schemas.openxmlformats.org/spreadsheetml/2006/main" count="342" uniqueCount="227">
  <si>
    <t>KONTO</t>
  </si>
  <si>
    <t>NAZIV</t>
  </si>
  <si>
    <t>PRIHODI</t>
  </si>
  <si>
    <t>Državni pr</t>
  </si>
  <si>
    <t>Vl.prihod</t>
  </si>
  <si>
    <t>Donacije</t>
  </si>
  <si>
    <t>KZŽ.-DEC</t>
  </si>
  <si>
    <t>PRIHODI POSLOVANJA</t>
  </si>
  <si>
    <t>Tek.pom.-državni prorač.</t>
  </si>
  <si>
    <t>Pom.od subj.unut.op.pror.</t>
  </si>
  <si>
    <t>Kap.pom.-drž.pror.</t>
  </si>
  <si>
    <t>Tek.pom.HZMO,HZZ,HZZO</t>
  </si>
  <si>
    <t>Tek.pom.izvanprorač.koris</t>
  </si>
  <si>
    <t>Prihod od imovine</t>
  </si>
  <si>
    <t>Kamate na oročena sreds.</t>
  </si>
  <si>
    <t>Kamete na depozit po viđe.</t>
  </si>
  <si>
    <t>Ostali prih.od financ.imovi.</t>
  </si>
  <si>
    <t>Ostali nespomenuti pihodi</t>
  </si>
  <si>
    <t>Pr,od prodaje roba</t>
  </si>
  <si>
    <t>Prih.od prodaje usluga</t>
  </si>
  <si>
    <t>Prihodi iz proračuna</t>
  </si>
  <si>
    <t>Pr.za fin.rashoda poslovanja</t>
  </si>
  <si>
    <t>Pr.od prodaje građev.objek.</t>
  </si>
  <si>
    <t>Prih.od prod.opreme</t>
  </si>
  <si>
    <t>Prih.od prod.prijev.sredstava</t>
  </si>
  <si>
    <t>RASHODI</t>
  </si>
  <si>
    <t>RASHODI POSLOVANJA</t>
  </si>
  <si>
    <t>Rashodi za zaposlene</t>
  </si>
  <si>
    <t>Plaće (bruto)</t>
  </si>
  <si>
    <t>Ostali rashodi za zaposlene</t>
  </si>
  <si>
    <t>Dopr.zadravstveni na plaću</t>
  </si>
  <si>
    <t>Dop.za zapošljav.na plaću</t>
  </si>
  <si>
    <t>Materijalni rashodi</t>
  </si>
  <si>
    <t>Seminari,tečajevi,str.ispiti</t>
  </si>
  <si>
    <t>Ost.nakn.tr.zaposlenima</t>
  </si>
  <si>
    <t>OPĆI PRIHODI I PRIMICI</t>
  </si>
  <si>
    <t>IZVORI FINANCIRANJA</t>
  </si>
  <si>
    <t>Uredski materijal</t>
  </si>
  <si>
    <t>Materijal i sirovine</t>
  </si>
  <si>
    <t>Električna energija</t>
  </si>
  <si>
    <t>Plin</t>
  </si>
  <si>
    <t>Benzin</t>
  </si>
  <si>
    <t>Ost.mat.za proizv.energije</t>
  </si>
  <si>
    <t>Sitni inventar</t>
  </si>
  <si>
    <t>Auto gume</t>
  </si>
  <si>
    <t>Poštarina</t>
  </si>
  <si>
    <t xml:space="preserve">Prijevoz učenika </t>
  </si>
  <si>
    <t>Usl.tek.i inves.održavanja</t>
  </si>
  <si>
    <t>Usl.promidžbe i informiranja</t>
  </si>
  <si>
    <t>Komunalne usluge</t>
  </si>
  <si>
    <t>Zakupnine i najamnine</t>
  </si>
  <si>
    <t xml:space="preserve">Zdravstveni pregledi </t>
  </si>
  <si>
    <t>Ostale zdrav.usluge</t>
  </si>
  <si>
    <t>Autorski honorar</t>
  </si>
  <si>
    <t>Ugovor o djelu</t>
  </si>
  <si>
    <t>Ostale intelektualne usluge</t>
  </si>
  <si>
    <t>Računalne usluge</t>
  </si>
  <si>
    <t>Grafičke,tiskarske usluge</t>
  </si>
  <si>
    <t>Ostale nespomenute usluge</t>
  </si>
  <si>
    <t>Premije osiguranja imovine</t>
  </si>
  <si>
    <t>Reprezentacija</t>
  </si>
  <si>
    <t>Članarine</t>
  </si>
  <si>
    <t>Ostali nespom.rash.poslova.</t>
  </si>
  <si>
    <t>Financijski rashodi</t>
  </si>
  <si>
    <t>Usluge banaka i plat.prome.</t>
  </si>
  <si>
    <t>Zatezne kamate</t>
  </si>
  <si>
    <t>Pomoći-JLS</t>
  </si>
  <si>
    <t>POMOĆI</t>
  </si>
  <si>
    <t>POS.NAMJ.</t>
  </si>
  <si>
    <t>NEF.IMOV.</t>
  </si>
  <si>
    <t>VLA.PRIH</t>
  </si>
  <si>
    <t>DONAC.</t>
  </si>
  <si>
    <t>UKUPNO</t>
  </si>
  <si>
    <t>Kap,pom.-gradsk.proračuna</t>
  </si>
  <si>
    <t>Tek.pom.-gradskog prorač.</t>
  </si>
  <si>
    <t>Tek.pom-općinskog prorač.</t>
  </si>
  <si>
    <t>Kap.pom.-općinskog prora.</t>
  </si>
  <si>
    <t>Pr.od prod.proiz.i uslu,dona.</t>
  </si>
  <si>
    <t>Tek.donac.ost.sub.izvan pro</t>
  </si>
  <si>
    <t>Kap.donac.ost.sub.izv.pror.</t>
  </si>
  <si>
    <t>Prih.za nabavu nefinanc.im.</t>
  </si>
  <si>
    <t>Nakn.za prijev.na pos.i s po.</t>
  </si>
  <si>
    <t>Mater.i dije.za tek.i inv.odža.</t>
  </si>
  <si>
    <t>Služ.,radna i zaštit.odj.i obu</t>
  </si>
  <si>
    <t>Usl.telefona,telefak.,Internet</t>
  </si>
  <si>
    <t>Nak.tr.osoba.izvan rad.odn.</t>
  </si>
  <si>
    <t>Premije osiguranja zaposle.</t>
  </si>
  <si>
    <t>Sudske,javnobiljež.i dr.prist.</t>
  </si>
  <si>
    <t>Ost.nespomen.financijs.rash</t>
  </si>
  <si>
    <t>PRIH.OD PROD.NEF.IMOV</t>
  </si>
  <si>
    <t>Suf.cij.usl.,sl</t>
  </si>
  <si>
    <t>Pro.nef.im.</t>
  </si>
  <si>
    <t>NAMJ.PRIM</t>
  </si>
  <si>
    <t>zaduživa.</t>
  </si>
  <si>
    <t>Prihodi po posebn.propisi.</t>
  </si>
  <si>
    <t>Ost.mater.za potr.red.poslo.</t>
  </si>
  <si>
    <t>Rashodi za služb. putova.</t>
  </si>
  <si>
    <t>Primljeni krediti</t>
  </si>
  <si>
    <t>PRIMICI OD ZADUŽIVA.</t>
  </si>
  <si>
    <t>Aktivnost   J01 1000 A102000 Redovni poslovi osnovnog obrazovanja</t>
  </si>
  <si>
    <t>Oprema</t>
  </si>
  <si>
    <t>Knjige</t>
  </si>
  <si>
    <t>Kapitalni projekt J01 1000 K104000 Izgradnja, dogradnja, adaptacija OŠ</t>
  </si>
  <si>
    <t>RASH. ZA NEFIN.IMO.</t>
  </si>
  <si>
    <t>Usl.tek. I investicijsk.održ.</t>
  </si>
  <si>
    <t>Poslovni objekti</t>
  </si>
  <si>
    <t>Ostali gr.objekti (sp.dvoran)</t>
  </si>
  <si>
    <t>Dod.ulag. na naf.imovini</t>
  </si>
  <si>
    <t>Dod.ulag. na građ.objekti.</t>
  </si>
  <si>
    <t>RAS.ZA NAB.NEF.IMOVI.</t>
  </si>
  <si>
    <t>UKUPNO TEK.PROJEKT</t>
  </si>
  <si>
    <t>UKUPNO AKTIVNOST</t>
  </si>
  <si>
    <t>PROJEKCIJA</t>
  </si>
  <si>
    <t>Napomena: Sveukupno DEC je zbroj Aktivnosi, Tekući i Kapitalni projekt i mora odgovarati prihodu u stupcu KZŽ DEC</t>
  </si>
  <si>
    <t>Tekući projekt J01 1000 T103000 Oprema, nastavna pomagala</t>
  </si>
  <si>
    <t>Rash.za naba.dug.imovi.</t>
  </si>
  <si>
    <t>Rash.za nabav. Dug.imo.</t>
  </si>
  <si>
    <t>Rasho. za dodatna ulaga</t>
  </si>
  <si>
    <t>popuniti stupac 2</t>
  </si>
  <si>
    <t>RASH.ZA NAB.NEF.IMOV.</t>
  </si>
  <si>
    <t>Rash.za nab.dugo.imovine</t>
  </si>
  <si>
    <t>Građevinski objekti</t>
  </si>
  <si>
    <t>Prijevozna sredstva</t>
  </si>
  <si>
    <t>Knjige u knjižnicama</t>
  </si>
  <si>
    <t>Dodatna ulag.na nef.imovini</t>
  </si>
  <si>
    <t>UKUPNO DEC (stup.2)</t>
  </si>
  <si>
    <t>UKUPNI  RASHODI</t>
  </si>
  <si>
    <t>UKUPNO KAPIT.PROJEKT</t>
  </si>
  <si>
    <t>Ulaganje u računalne progr.</t>
  </si>
  <si>
    <t>Dop.sr.KZŽ</t>
  </si>
  <si>
    <t>UKUPNO PRIHODI</t>
  </si>
  <si>
    <t>Prih.od zak. iznaj,imo.(stan)</t>
  </si>
  <si>
    <t>Prih.od prodaje dug.imo.</t>
  </si>
  <si>
    <t>Primici od zaduživanja</t>
  </si>
  <si>
    <t>OSNOVNA ŠKOLA</t>
  </si>
  <si>
    <t>Kapi.pom od in.i tijela EU</t>
  </si>
  <si>
    <t>Tek.pom.od in.i tijela EU</t>
  </si>
  <si>
    <t>Program J01 1000 OSNOVNO OBRAZOVANJE - ZAKONSKI STANDARD</t>
  </si>
  <si>
    <t>2016.</t>
  </si>
  <si>
    <t>POSEBNI  DIO</t>
  </si>
  <si>
    <t xml:space="preserve">Glavni program </t>
  </si>
  <si>
    <t>Tek.pom.pr.kor.iz nenadlež.pr.</t>
  </si>
  <si>
    <t>Kap.pom.pr.kor.iz nenadlež.pr.</t>
  </si>
  <si>
    <t>Tek.pom. Iz drž.pr.tem.pri.EU</t>
  </si>
  <si>
    <t>Kap.pom.iz drž.pr.tem.pri. EU</t>
  </si>
  <si>
    <t>Prihodi od nadle. Proraču.</t>
  </si>
  <si>
    <t>Prih.od prod.prijevoz.sredstava</t>
  </si>
  <si>
    <t>Prih.od nadl.pro.za otpl.zajmo.</t>
  </si>
  <si>
    <t>POPUNJAVATE SAMO KOLONU 2 PRIHODA I RASHODA</t>
  </si>
  <si>
    <t xml:space="preserve"> FINANCIJSKI PLAN  ZA 2016.GODINU</t>
  </si>
  <si>
    <t>2017.</t>
  </si>
  <si>
    <t>2018.</t>
  </si>
  <si>
    <t>Prih.za fin.izdat.i otplatu zajm</t>
  </si>
  <si>
    <t>Projekt Baltazar</t>
  </si>
  <si>
    <t>Tek. pom.PK iz drž. Prorač.</t>
  </si>
  <si>
    <t>Tek.pom.PK Iz nenadlež.pro..</t>
  </si>
  <si>
    <t>Kap.pom. PK-iz drž.proračun.</t>
  </si>
  <si>
    <t>Kap.pom. PK iz nenadlež.pr.</t>
  </si>
  <si>
    <t>Tek.po.iz.pror.JLP(R)S-tem. EU sr</t>
  </si>
  <si>
    <t>Tek.pom.od PK drugog pr.teme.EU</t>
  </si>
  <si>
    <t>Tek.pom.od izvan PK tem.EU sre.</t>
  </si>
  <si>
    <t>Kap.pom.iz pror.JLP(R)S tem EU</t>
  </si>
  <si>
    <t>Kap.pom.od PK drugog pror,te.EU</t>
  </si>
  <si>
    <t>Kap.pom.od izv.PK tem.EU sred.</t>
  </si>
  <si>
    <t>Tek.prij.izmeđ.PK ist.proračuna</t>
  </si>
  <si>
    <t>Kap.prij.izm.PK istog prorač.</t>
  </si>
  <si>
    <t>Tek.prij.izmeđ.PK ist.pro. tem.EU</t>
  </si>
  <si>
    <t>Kap.prij.izm.PK istog pr. Iz EU</t>
  </si>
  <si>
    <t>Tek.pr.izm. PK istog prorač.</t>
  </si>
  <si>
    <t>Kap.pr.izm.PK istog prorač.</t>
  </si>
  <si>
    <t>Tek.pr.izm. PK istog pr.iz EU</t>
  </si>
  <si>
    <t>Kap.pr.izm.PK istog pr.iz EU</t>
  </si>
  <si>
    <t>Nak.građ.i kuć. na tem.osig. EU</t>
  </si>
  <si>
    <t>Nak. građ. I kućan. Iz EU sred.</t>
  </si>
  <si>
    <t>Kap. donac. Iz EU sredstava</t>
  </si>
  <si>
    <t>Kap.pomoći iu EU sredstava</t>
  </si>
  <si>
    <t>SREDNJA ŠKOLA KONJŠČINA</t>
  </si>
  <si>
    <t>Prihodi za rashode poslov.</t>
  </si>
  <si>
    <t>Pomoći iz nenadležnih proračuna</t>
  </si>
  <si>
    <t>Prihodi po posebnim propisima</t>
  </si>
  <si>
    <t>Prihodi od financ.imovine</t>
  </si>
  <si>
    <t>Prih. od prod.građ.objek.</t>
  </si>
  <si>
    <t>Prih. od prodaje opreme</t>
  </si>
  <si>
    <t>Rashodi za materijal i energiju</t>
  </si>
  <si>
    <t>Rashodi za usluge</t>
  </si>
  <si>
    <t>Plaće (Bruto)</t>
  </si>
  <si>
    <t>Ost.rash. Za zaposlene</t>
  </si>
  <si>
    <t>Doprinosi na plaće</t>
  </si>
  <si>
    <t>Naknad.trošk. zaposlenima</t>
  </si>
  <si>
    <t>Ost.nesp.rashodi poslov.</t>
  </si>
  <si>
    <t>Višak prihoda poslovanja</t>
  </si>
  <si>
    <t>Višak/Manjak prihoda</t>
  </si>
  <si>
    <t>Vlastiti izvori</t>
  </si>
  <si>
    <t>rezultat poslovanja</t>
  </si>
  <si>
    <t>Postojenja i oprema</t>
  </si>
  <si>
    <t>Plaće za redovan rad</t>
  </si>
  <si>
    <t>Plaće za zaposlene</t>
  </si>
  <si>
    <t>Plaće za vježbenike</t>
  </si>
  <si>
    <t>Plaće za prekovremeni rad</t>
  </si>
  <si>
    <t>Plaće za poseb.uvjete rada</t>
  </si>
  <si>
    <t>Ostali rash.za zaposlene</t>
  </si>
  <si>
    <t>Nagrade</t>
  </si>
  <si>
    <t>Darovi</t>
  </si>
  <si>
    <t>Otpremnine</t>
  </si>
  <si>
    <t>Nakn.za bolest,smrtni sučaj i sl.</t>
  </si>
  <si>
    <t>Regres za godišnji odmor</t>
  </si>
  <si>
    <t>Pom. temeljem prijen. EU sred.</t>
  </si>
  <si>
    <t>Rash. za dodatna ulag. na nef. imovini</t>
  </si>
  <si>
    <t xml:space="preserve"> PREDSJEDNIK ŠKOLSKOG ODBORA                                                                                                                             RAVNATELJ</t>
  </si>
  <si>
    <t xml:space="preserve">                  Mateja Brezić, prof.                                                                                                                                       Milojka Rataić, prof.</t>
  </si>
  <si>
    <t>Nakn. trošk.osob. izvan radnog odnosa</t>
  </si>
  <si>
    <t>Donacije od pravnih i fizičkih osoba</t>
  </si>
  <si>
    <t>Naknade građanima i kučanstvima</t>
  </si>
  <si>
    <t>Plaće po sudskoj presudi</t>
  </si>
  <si>
    <t>Troškovi sudskih postupaka</t>
  </si>
  <si>
    <t>Zatezne kamate na sudske presude</t>
  </si>
  <si>
    <t>Kap.pomoći od izvanprorač. Korisnike</t>
  </si>
  <si>
    <t>Ostale tekuće donacije</t>
  </si>
  <si>
    <t>Jasna Crneković, prof.</t>
  </si>
  <si>
    <t>Milojka Rataić, prof.</t>
  </si>
  <si>
    <t xml:space="preserve">  </t>
  </si>
  <si>
    <t>RAVNATELJ</t>
  </si>
  <si>
    <t>PRIJEDLOG FINANCIJSKOG PLANA ZA 2023. GODINU</t>
  </si>
  <si>
    <t>I PROJEKCIJA FINANCIJSKOG PLANA ZA 2024. I 2025. GODINU</t>
  </si>
  <si>
    <t>Konjščina, 28.10.2022.</t>
  </si>
  <si>
    <t xml:space="preserve"> c</t>
  </si>
  <si>
    <t>11.11.2022.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</si>
</sst>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 applyBorder="1"/>
    <xf numFmtId="0" fontId="2" fillId="0" borderId="4" xfId="0" applyFont="1" applyBorder="1"/>
    <xf numFmtId="0" fontId="5" fillId="0" borderId="1" xfId="0" applyFont="1" applyBorder="1" applyAlignment="1">
      <alignment horizontal="center"/>
    </xf>
    <xf numFmtId="0" fontId="3" fillId="0" borderId="5" xfId="0" applyFont="1" applyBorder="1"/>
    <xf numFmtId="0" fontId="5" fillId="0" borderId="0" xfId="0" applyFont="1"/>
    <xf numFmtId="0" fontId="2" fillId="0" borderId="0" xfId="0" applyFont="1" applyBorder="1" applyAlignment="1"/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 applyBorder="1" applyAlignment="1">
      <alignment horizontal="left"/>
    </xf>
    <xf numFmtId="3" fontId="2" fillId="0" borderId="1" xfId="0" applyNumberFormat="1" applyFon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3" fillId="0" borderId="0" xfId="0" applyNumberFormat="1" applyFont="1"/>
    <xf numFmtId="3" fontId="2" fillId="0" borderId="7" xfId="0" applyNumberFormat="1" applyFont="1" applyBorder="1"/>
    <xf numFmtId="3" fontId="2" fillId="0" borderId="8" xfId="0" applyNumberFormat="1" applyFont="1" applyBorder="1"/>
    <xf numFmtId="0" fontId="4" fillId="0" borderId="5" xfId="0" applyFont="1" applyBorder="1"/>
    <xf numFmtId="0" fontId="9" fillId="0" borderId="0" xfId="0" applyFont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/>
    <xf numFmtId="0" fontId="1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topLeftCell="A2" workbookViewId="0">
      <selection activeCell="N22" sqref="N22"/>
    </sheetView>
  </sheetViews>
  <sheetFormatPr defaultRowHeight="13.2" x14ac:dyDescent="0.25"/>
  <cols>
    <col min="1" max="1" width="5.109375" customWidth="1"/>
    <col min="2" max="2" width="21.6640625" customWidth="1"/>
    <col min="3" max="3" width="8.88671875" customWidth="1"/>
    <col min="4" max="4" width="8.109375" customWidth="1"/>
    <col min="5" max="5" width="8.88671875" customWidth="1"/>
    <col min="7" max="7" width="9.33203125" customWidth="1"/>
    <col min="8" max="9" width="8" customWidth="1"/>
    <col min="10" max="10" width="8.109375" customWidth="1"/>
    <col min="11" max="11" width="8" customWidth="1"/>
    <col min="12" max="12" width="10.88671875" customWidth="1"/>
  </cols>
  <sheetData>
    <row r="1" spans="1:14" ht="15.6" x14ac:dyDescent="0.3">
      <c r="A1" s="37" t="s">
        <v>149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6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F3" s="38" t="s">
        <v>139</v>
      </c>
      <c r="G3" s="38"/>
    </row>
    <row r="4" spans="1:14" x14ac:dyDescent="0.25">
      <c r="B4" s="39" t="s">
        <v>134</v>
      </c>
      <c r="C4" s="39"/>
      <c r="D4" s="39"/>
      <c r="E4" s="39"/>
      <c r="F4" s="39"/>
      <c r="G4" s="39"/>
      <c r="H4" s="39"/>
    </row>
    <row r="5" spans="1:14" ht="13.8" thickBot="1" x14ac:dyDescent="0.3"/>
    <row r="6" spans="1:14" ht="13.8" thickBot="1" x14ac:dyDescent="0.3">
      <c r="A6" s="20" t="s">
        <v>2</v>
      </c>
      <c r="B6" s="20"/>
      <c r="C6" s="40" t="s">
        <v>36</v>
      </c>
      <c r="D6" s="41"/>
      <c r="E6" s="41"/>
      <c r="F6" s="41"/>
      <c r="G6" s="41"/>
      <c r="H6" s="41"/>
      <c r="I6" s="41"/>
      <c r="J6" s="41"/>
      <c r="K6" s="42"/>
      <c r="L6" s="19"/>
    </row>
    <row r="7" spans="1:14" ht="13.8" thickBot="1" x14ac:dyDescent="0.3">
      <c r="A7" s="4"/>
      <c r="B7" s="4"/>
      <c r="C7" s="40" t="s">
        <v>35</v>
      </c>
      <c r="D7" s="41"/>
      <c r="E7" s="42"/>
      <c r="F7" s="5" t="s">
        <v>67</v>
      </c>
      <c r="G7" s="5" t="s">
        <v>68</v>
      </c>
      <c r="H7" s="5" t="s">
        <v>70</v>
      </c>
      <c r="I7" s="5" t="s">
        <v>71</v>
      </c>
      <c r="J7" s="5" t="s">
        <v>69</v>
      </c>
      <c r="K7" s="5" t="s">
        <v>92</v>
      </c>
      <c r="L7" s="21" t="s">
        <v>72</v>
      </c>
      <c r="M7" s="34" t="s">
        <v>112</v>
      </c>
      <c r="N7" s="35"/>
    </row>
    <row r="8" spans="1:14" x14ac:dyDescent="0.25">
      <c r="A8" s="6" t="s">
        <v>0</v>
      </c>
      <c r="B8" s="7" t="s">
        <v>1</v>
      </c>
      <c r="C8" s="8" t="s">
        <v>3</v>
      </c>
      <c r="D8" s="8" t="s">
        <v>6</v>
      </c>
      <c r="E8" s="8" t="s">
        <v>129</v>
      </c>
      <c r="F8" s="9" t="s">
        <v>66</v>
      </c>
      <c r="G8" s="9" t="s">
        <v>90</v>
      </c>
      <c r="H8" s="8" t="s">
        <v>4</v>
      </c>
      <c r="I8" s="8" t="s">
        <v>5</v>
      </c>
      <c r="J8" s="8" t="s">
        <v>91</v>
      </c>
      <c r="K8" s="8" t="s">
        <v>93</v>
      </c>
      <c r="L8" s="22" t="s">
        <v>138</v>
      </c>
      <c r="M8" s="22" t="s">
        <v>150</v>
      </c>
      <c r="N8" s="22" t="s">
        <v>151</v>
      </c>
    </row>
    <row r="9" spans="1:14" x14ac:dyDescent="0.25">
      <c r="A9" s="6"/>
      <c r="B9" s="6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/>
      <c r="M9" s="16"/>
      <c r="N9" s="16"/>
    </row>
    <row r="10" spans="1:14" x14ac:dyDescent="0.25">
      <c r="A10" s="10">
        <v>6</v>
      </c>
      <c r="B10" s="10" t="s">
        <v>7</v>
      </c>
      <c r="C10" s="10">
        <f>SUM(C11+C26+C31+C33+C38)</f>
        <v>0</v>
      </c>
      <c r="D10" s="10">
        <f t="shared" ref="D10:N10" si="0">SUM(D11+D26+D31+D33+D38)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>SUM(C10:K10)</f>
        <v>0</v>
      </c>
      <c r="M10" s="10">
        <f t="shared" si="0"/>
        <v>0</v>
      </c>
      <c r="N10" s="10">
        <f t="shared" si="0"/>
        <v>0</v>
      </c>
    </row>
    <row r="11" spans="1:14" x14ac:dyDescent="0.25">
      <c r="A11" s="10">
        <v>63</v>
      </c>
      <c r="B11" s="10" t="s">
        <v>9</v>
      </c>
      <c r="C11" s="10">
        <f>SUM(C12:C21)</f>
        <v>0</v>
      </c>
      <c r="D11" s="10">
        <f t="shared" ref="D11:K11" si="1">SUM(D12:D21)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>SUM(C11:K11)</f>
        <v>0</v>
      </c>
      <c r="M11" s="10"/>
      <c r="N11" s="10"/>
    </row>
    <row r="12" spans="1:14" x14ac:dyDescent="0.25">
      <c r="A12" s="12">
        <v>63231</v>
      </c>
      <c r="B12" s="12" t="s">
        <v>136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>
        <v>63241</v>
      </c>
      <c r="B13" s="12" t="s">
        <v>135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6">
        <v>63311</v>
      </c>
      <c r="B14" s="6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>
        <f>SUM(C14:K14)</f>
        <v>0</v>
      </c>
      <c r="M14" s="12"/>
      <c r="N14" s="12"/>
    </row>
    <row r="15" spans="1:14" x14ac:dyDescent="0.25">
      <c r="A15" s="6">
        <v>63313</v>
      </c>
      <c r="B15" s="6" t="s">
        <v>74</v>
      </c>
      <c r="C15" s="6"/>
      <c r="D15" s="6"/>
      <c r="E15" s="6"/>
      <c r="F15" s="6"/>
      <c r="G15" s="6"/>
      <c r="H15" s="6"/>
      <c r="I15" s="6"/>
      <c r="J15" s="6"/>
      <c r="K15" s="6"/>
      <c r="L15" s="6">
        <f t="shared" ref="L15:L49" si="2">SUM(C15:K15)</f>
        <v>0</v>
      </c>
      <c r="M15" s="12"/>
      <c r="N15" s="12"/>
    </row>
    <row r="16" spans="1:14" x14ac:dyDescent="0.25">
      <c r="A16" s="6">
        <v>63314</v>
      </c>
      <c r="B16" s="6" t="s">
        <v>75</v>
      </c>
      <c r="C16" s="6"/>
      <c r="D16" s="6"/>
      <c r="E16" s="6"/>
      <c r="F16" s="6"/>
      <c r="G16" s="6"/>
      <c r="H16" s="6"/>
      <c r="I16" s="6"/>
      <c r="J16" s="6"/>
      <c r="K16" s="6"/>
      <c r="L16" s="6">
        <f t="shared" si="2"/>
        <v>0</v>
      </c>
      <c r="M16" s="12"/>
      <c r="N16" s="12"/>
    </row>
    <row r="17" spans="1:14" x14ac:dyDescent="0.25">
      <c r="A17" s="6">
        <v>63321</v>
      </c>
      <c r="B17" s="6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>
        <f t="shared" si="2"/>
        <v>0</v>
      </c>
      <c r="M17" s="12"/>
      <c r="N17" s="12"/>
    </row>
    <row r="18" spans="1:14" x14ac:dyDescent="0.25">
      <c r="A18" s="6">
        <v>63323</v>
      </c>
      <c r="B18" s="6" t="s">
        <v>73</v>
      </c>
      <c r="C18" s="6"/>
      <c r="D18" s="6"/>
      <c r="E18" s="6"/>
      <c r="F18" s="6"/>
      <c r="G18" s="6"/>
      <c r="H18" s="6"/>
      <c r="I18" s="6"/>
      <c r="J18" s="6"/>
      <c r="K18" s="6"/>
      <c r="L18" s="6">
        <f t="shared" si="2"/>
        <v>0</v>
      </c>
      <c r="M18" s="12"/>
      <c r="N18" s="12"/>
    </row>
    <row r="19" spans="1:14" x14ac:dyDescent="0.25">
      <c r="A19" s="6">
        <v>63324</v>
      </c>
      <c r="B19" s="6" t="s">
        <v>76</v>
      </c>
      <c r="C19" s="6"/>
      <c r="D19" s="6"/>
      <c r="E19" s="6"/>
      <c r="F19" s="6"/>
      <c r="G19" s="6"/>
      <c r="H19" s="6"/>
      <c r="I19" s="6"/>
      <c r="J19" s="6"/>
      <c r="K19" s="6"/>
      <c r="L19" s="6">
        <f t="shared" si="2"/>
        <v>0</v>
      </c>
      <c r="M19" s="12"/>
      <c r="N19" s="12"/>
    </row>
    <row r="20" spans="1:14" x14ac:dyDescent="0.25">
      <c r="A20" s="6">
        <v>63414</v>
      </c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si="2"/>
        <v>0</v>
      </c>
      <c r="M20" s="12"/>
      <c r="N20" s="12"/>
    </row>
    <row r="21" spans="1:14" x14ac:dyDescent="0.25">
      <c r="A21" s="6">
        <v>63416</v>
      </c>
      <c r="B21" s="6" t="s">
        <v>12</v>
      </c>
      <c r="C21" s="6"/>
      <c r="D21" s="6"/>
      <c r="E21" s="6"/>
      <c r="F21" s="6"/>
      <c r="G21" s="10"/>
      <c r="H21" s="6"/>
      <c r="I21" s="6"/>
      <c r="J21" s="6"/>
      <c r="K21" s="6"/>
      <c r="L21" s="6">
        <f t="shared" si="2"/>
        <v>0</v>
      </c>
      <c r="M21" s="12"/>
      <c r="N21" s="12"/>
    </row>
    <row r="22" spans="1:14" x14ac:dyDescent="0.25">
      <c r="A22" s="6">
        <v>63611</v>
      </c>
      <c r="B22" s="6" t="s">
        <v>141</v>
      </c>
      <c r="C22" s="6"/>
      <c r="D22" s="6"/>
      <c r="E22" s="6"/>
      <c r="F22" s="6"/>
      <c r="G22" s="10"/>
      <c r="H22" s="6"/>
      <c r="I22" s="6"/>
      <c r="J22" s="6"/>
      <c r="K22" s="6"/>
      <c r="L22" s="6"/>
      <c r="M22" s="12"/>
      <c r="N22" s="12"/>
    </row>
    <row r="23" spans="1:14" x14ac:dyDescent="0.25">
      <c r="A23" s="6">
        <v>63621</v>
      </c>
      <c r="B23" s="6" t="s">
        <v>142</v>
      </c>
      <c r="C23" s="6"/>
      <c r="D23" s="6"/>
      <c r="E23" s="6"/>
      <c r="F23" s="6"/>
      <c r="G23" s="10"/>
      <c r="H23" s="6"/>
      <c r="I23" s="6"/>
      <c r="J23" s="6"/>
      <c r="K23" s="6"/>
      <c r="L23" s="6"/>
      <c r="M23" s="12"/>
      <c r="N23" s="12"/>
    </row>
    <row r="24" spans="1:14" x14ac:dyDescent="0.25">
      <c r="A24" s="6">
        <v>63811</v>
      </c>
      <c r="B24" s="6" t="s">
        <v>143</v>
      </c>
      <c r="C24" s="6"/>
      <c r="D24" s="6"/>
      <c r="E24" s="6"/>
      <c r="F24" s="6"/>
      <c r="G24" s="10"/>
      <c r="H24" s="6"/>
      <c r="I24" s="6"/>
      <c r="J24" s="6"/>
      <c r="K24" s="6"/>
      <c r="L24" s="6"/>
      <c r="M24" s="12"/>
      <c r="N24" s="12"/>
    </row>
    <row r="25" spans="1:14" x14ac:dyDescent="0.25">
      <c r="A25" s="6">
        <v>63821</v>
      </c>
      <c r="B25" s="6" t="s">
        <v>144</v>
      </c>
      <c r="C25" s="6"/>
      <c r="D25" s="6"/>
      <c r="E25" s="6"/>
      <c r="F25" s="6"/>
      <c r="G25" s="10"/>
      <c r="H25" s="6"/>
      <c r="I25" s="6"/>
      <c r="J25" s="6"/>
      <c r="K25" s="6"/>
      <c r="L25" s="6"/>
      <c r="M25" s="12"/>
      <c r="N25" s="12"/>
    </row>
    <row r="26" spans="1:14" x14ac:dyDescent="0.25">
      <c r="A26" s="10">
        <v>64</v>
      </c>
      <c r="B26" s="10" t="s">
        <v>13</v>
      </c>
      <c r="C26" s="10">
        <f>SUM(C27:C30)</f>
        <v>0</v>
      </c>
      <c r="D26" s="10">
        <f t="shared" ref="D26:K26" si="3">SUM(D27:D30)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1">
        <f t="shared" si="2"/>
        <v>0</v>
      </c>
      <c r="M26" s="10"/>
      <c r="N26" s="10"/>
    </row>
    <row r="27" spans="1:14" x14ac:dyDescent="0.25">
      <c r="A27" s="6">
        <v>64131</v>
      </c>
      <c r="B27" s="6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>
        <f t="shared" si="2"/>
        <v>0</v>
      </c>
      <c r="M27" s="12"/>
      <c r="N27" s="12"/>
    </row>
    <row r="28" spans="1:14" x14ac:dyDescent="0.25">
      <c r="A28" s="6">
        <v>64132</v>
      </c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>
        <f t="shared" si="2"/>
        <v>0</v>
      </c>
      <c r="M28" s="12"/>
      <c r="N28" s="12"/>
    </row>
    <row r="29" spans="1:14" x14ac:dyDescent="0.25">
      <c r="A29" s="6">
        <v>64199</v>
      </c>
      <c r="B29" s="6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>
        <f t="shared" si="2"/>
        <v>0</v>
      </c>
      <c r="M29" s="12"/>
      <c r="N29" s="12"/>
    </row>
    <row r="30" spans="1:14" x14ac:dyDescent="0.25">
      <c r="A30" s="6">
        <v>64229</v>
      </c>
      <c r="B30" s="6" t="s">
        <v>131</v>
      </c>
      <c r="C30" s="6"/>
      <c r="D30" s="6"/>
      <c r="E30" s="6"/>
      <c r="F30" s="6"/>
      <c r="G30" s="6"/>
      <c r="H30" s="6"/>
      <c r="I30" s="6"/>
      <c r="J30" s="6"/>
      <c r="K30" s="6"/>
      <c r="L30" s="6">
        <f t="shared" si="2"/>
        <v>0</v>
      </c>
      <c r="M30" s="12"/>
      <c r="N30" s="12"/>
    </row>
    <row r="31" spans="1:14" x14ac:dyDescent="0.25">
      <c r="A31" s="10">
        <v>65</v>
      </c>
      <c r="B31" s="10" t="s">
        <v>94</v>
      </c>
      <c r="C31" s="10">
        <f>SUM(C32+Q32)</f>
        <v>0</v>
      </c>
      <c r="D31" s="10">
        <f t="shared" ref="D31:K31" si="4">SUM(D32+R32)</f>
        <v>0</v>
      </c>
      <c r="E31" s="10">
        <f t="shared" si="4"/>
        <v>0</v>
      </c>
      <c r="F31" s="10">
        <f t="shared" si="4"/>
        <v>0</v>
      </c>
      <c r="G31" s="10">
        <f t="shared" si="4"/>
        <v>0</v>
      </c>
      <c r="H31" s="10">
        <f t="shared" si="4"/>
        <v>0</v>
      </c>
      <c r="I31" s="10">
        <f t="shared" si="4"/>
        <v>0</v>
      </c>
      <c r="J31" s="10">
        <f t="shared" si="4"/>
        <v>0</v>
      </c>
      <c r="K31" s="10">
        <f t="shared" si="4"/>
        <v>0</v>
      </c>
      <c r="L31" s="11">
        <f t="shared" si="2"/>
        <v>0</v>
      </c>
      <c r="M31" s="10"/>
      <c r="N31" s="10"/>
    </row>
    <row r="32" spans="1:14" x14ac:dyDescent="0.25">
      <c r="A32" s="6">
        <v>65269</v>
      </c>
      <c r="B32" s="6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>
        <f t="shared" si="2"/>
        <v>0</v>
      </c>
      <c r="M32" s="12"/>
      <c r="N32" s="12"/>
    </row>
    <row r="33" spans="1:14" x14ac:dyDescent="0.25">
      <c r="A33" s="10">
        <v>66</v>
      </c>
      <c r="B33" s="10" t="s">
        <v>77</v>
      </c>
      <c r="C33" s="10">
        <f>SUM(C34:C37)</f>
        <v>0</v>
      </c>
      <c r="D33" s="10">
        <f t="shared" ref="D33:K33" si="5">SUM(D34:D37)</f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1">
        <f t="shared" si="2"/>
        <v>0</v>
      </c>
      <c r="M33" s="10"/>
      <c r="N33" s="10"/>
    </row>
    <row r="34" spans="1:14" x14ac:dyDescent="0.25">
      <c r="A34" s="6">
        <v>66142</v>
      </c>
      <c r="B34" s="6" t="s">
        <v>18</v>
      </c>
      <c r="C34" s="6"/>
      <c r="D34" s="6"/>
      <c r="E34" s="6"/>
      <c r="F34" s="6"/>
      <c r="G34" s="6"/>
      <c r="H34" s="6"/>
      <c r="I34" s="6"/>
      <c r="J34" s="6"/>
      <c r="K34" s="6"/>
      <c r="L34" s="6">
        <f t="shared" si="2"/>
        <v>0</v>
      </c>
      <c r="M34" s="12"/>
      <c r="N34" s="12"/>
    </row>
    <row r="35" spans="1:14" x14ac:dyDescent="0.25">
      <c r="A35" s="6">
        <v>66151</v>
      </c>
      <c r="B35" s="6" t="s">
        <v>19</v>
      </c>
      <c r="C35" s="6"/>
      <c r="D35" s="6"/>
      <c r="E35" s="6"/>
      <c r="F35" s="6"/>
      <c r="G35" s="6"/>
      <c r="H35" s="6"/>
      <c r="I35" s="6"/>
      <c r="J35" s="6"/>
      <c r="K35" s="6"/>
      <c r="L35" s="6">
        <f t="shared" si="2"/>
        <v>0</v>
      </c>
      <c r="M35" s="12"/>
      <c r="N35" s="12"/>
    </row>
    <row r="36" spans="1:14" x14ac:dyDescent="0.25">
      <c r="A36" s="6">
        <v>66314</v>
      </c>
      <c r="B36" s="6" t="s">
        <v>78</v>
      </c>
      <c r="C36" s="6"/>
      <c r="D36" s="6"/>
      <c r="E36" s="6"/>
      <c r="F36" s="6"/>
      <c r="G36" s="6"/>
      <c r="H36" s="6"/>
      <c r="I36" s="6"/>
      <c r="J36" s="6"/>
      <c r="K36" s="6"/>
      <c r="L36" s="6">
        <f t="shared" si="2"/>
        <v>0</v>
      </c>
      <c r="M36" s="12"/>
      <c r="N36" s="12"/>
    </row>
    <row r="37" spans="1:14" x14ac:dyDescent="0.25">
      <c r="A37" s="6">
        <v>66324</v>
      </c>
      <c r="B37" s="6" t="s">
        <v>79</v>
      </c>
      <c r="C37" s="6"/>
      <c r="D37" s="6"/>
      <c r="E37" s="6"/>
      <c r="F37" s="6"/>
      <c r="G37" s="6"/>
      <c r="H37" s="6"/>
      <c r="I37" s="6"/>
      <c r="J37" s="6"/>
      <c r="K37" s="6"/>
      <c r="L37" s="6">
        <f t="shared" si="2"/>
        <v>0</v>
      </c>
      <c r="M37" s="12"/>
      <c r="N37" s="12"/>
    </row>
    <row r="38" spans="1:14" x14ac:dyDescent="0.25">
      <c r="A38" s="10">
        <v>67</v>
      </c>
      <c r="B38" s="10" t="s">
        <v>145</v>
      </c>
      <c r="C38" s="10">
        <f>SUM(C39:C41)</f>
        <v>0</v>
      </c>
      <c r="D38" s="10">
        <f t="shared" ref="D38:K38" si="6">SUM(D39:D41)</f>
        <v>0</v>
      </c>
      <c r="E38" s="10">
        <f t="shared" si="6"/>
        <v>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1">
        <f t="shared" si="2"/>
        <v>0</v>
      </c>
      <c r="M38" s="10"/>
      <c r="N38" s="10"/>
    </row>
    <row r="39" spans="1:14" x14ac:dyDescent="0.25">
      <c r="A39" s="6">
        <v>67111</v>
      </c>
      <c r="B39" s="6" t="s">
        <v>21</v>
      </c>
      <c r="C39" s="6"/>
      <c r="D39" s="6"/>
      <c r="E39" s="6"/>
      <c r="F39" s="6"/>
      <c r="G39" s="6"/>
      <c r="H39" s="6"/>
      <c r="I39" s="6"/>
      <c r="J39" s="6"/>
      <c r="K39" s="6"/>
      <c r="L39" s="6">
        <f t="shared" si="2"/>
        <v>0</v>
      </c>
      <c r="M39" s="12"/>
      <c r="N39" s="12"/>
    </row>
    <row r="40" spans="1:14" x14ac:dyDescent="0.25">
      <c r="A40" s="6">
        <v>67121</v>
      </c>
      <c r="B40" s="6" t="s">
        <v>80</v>
      </c>
      <c r="C40" s="6"/>
      <c r="D40" s="6"/>
      <c r="E40" s="6"/>
      <c r="F40" s="6"/>
      <c r="G40" s="6"/>
      <c r="H40" s="6"/>
      <c r="I40" s="6"/>
      <c r="J40" s="6"/>
      <c r="K40" s="6"/>
      <c r="L40" s="6">
        <f t="shared" si="2"/>
        <v>0</v>
      </c>
      <c r="M40" s="12"/>
      <c r="N40" s="12"/>
    </row>
    <row r="41" spans="1:14" x14ac:dyDescent="0.25">
      <c r="A41" s="6">
        <v>67141</v>
      </c>
      <c r="B41" s="6" t="s">
        <v>147</v>
      </c>
      <c r="C41" s="6"/>
      <c r="D41" s="6"/>
      <c r="E41" s="6"/>
      <c r="F41" s="6"/>
      <c r="G41" s="6"/>
      <c r="H41" s="6"/>
      <c r="I41" s="6"/>
      <c r="J41" s="6"/>
      <c r="K41" s="6"/>
      <c r="L41" s="6">
        <f t="shared" si="2"/>
        <v>0</v>
      </c>
      <c r="M41" s="12"/>
      <c r="N41" s="12"/>
    </row>
    <row r="42" spans="1:14" x14ac:dyDescent="0.25">
      <c r="A42" s="10">
        <v>7</v>
      </c>
      <c r="B42" s="10" t="s">
        <v>89</v>
      </c>
      <c r="C42" s="10">
        <f>SUM(C43+P43)</f>
        <v>0</v>
      </c>
      <c r="D42" s="10">
        <f t="shared" ref="D42:N42" si="7">SUM(D43+Q43)</f>
        <v>0</v>
      </c>
      <c r="E42" s="10">
        <f t="shared" si="7"/>
        <v>0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10">
        <f t="shared" si="7"/>
        <v>0</v>
      </c>
      <c r="K42" s="10">
        <f t="shared" si="7"/>
        <v>0</v>
      </c>
      <c r="L42" s="11">
        <f t="shared" si="2"/>
        <v>0</v>
      </c>
      <c r="M42" s="10">
        <f t="shared" si="7"/>
        <v>0</v>
      </c>
      <c r="N42" s="10">
        <f t="shared" si="7"/>
        <v>0</v>
      </c>
    </row>
    <row r="43" spans="1:14" x14ac:dyDescent="0.25">
      <c r="A43" s="10">
        <v>72</v>
      </c>
      <c r="B43" s="10" t="s">
        <v>132</v>
      </c>
      <c r="C43" s="10">
        <f>SUM(C44:C46)</f>
        <v>0</v>
      </c>
      <c r="D43" s="10">
        <f t="shared" ref="D43:K43" si="8">SUM(D44:D46)</f>
        <v>0</v>
      </c>
      <c r="E43" s="10">
        <f t="shared" si="8"/>
        <v>0</v>
      </c>
      <c r="F43" s="10">
        <f t="shared" si="8"/>
        <v>0</v>
      </c>
      <c r="G43" s="10">
        <f t="shared" si="8"/>
        <v>0</v>
      </c>
      <c r="H43" s="10">
        <f t="shared" si="8"/>
        <v>0</v>
      </c>
      <c r="I43" s="10">
        <f t="shared" si="8"/>
        <v>0</v>
      </c>
      <c r="J43" s="10">
        <f t="shared" si="8"/>
        <v>0</v>
      </c>
      <c r="K43" s="10">
        <f t="shared" si="8"/>
        <v>0</v>
      </c>
      <c r="L43" s="11">
        <f t="shared" si="2"/>
        <v>0</v>
      </c>
      <c r="M43" s="10"/>
      <c r="N43" s="10"/>
    </row>
    <row r="44" spans="1:14" x14ac:dyDescent="0.25">
      <c r="A44" s="6">
        <v>72129</v>
      </c>
      <c r="B44" s="6" t="s">
        <v>22</v>
      </c>
      <c r="C44" s="6"/>
      <c r="D44" s="6"/>
      <c r="E44" s="6"/>
      <c r="F44" s="6"/>
      <c r="G44" s="6"/>
      <c r="H44" s="6"/>
      <c r="I44" s="6"/>
      <c r="J44" s="6"/>
      <c r="K44" s="6"/>
      <c r="L44" s="6">
        <f t="shared" si="2"/>
        <v>0</v>
      </c>
      <c r="M44" s="12"/>
      <c r="N44" s="12"/>
    </row>
    <row r="45" spans="1:14" x14ac:dyDescent="0.25">
      <c r="A45" s="6">
        <v>72273</v>
      </c>
      <c r="B45" s="6" t="s">
        <v>23</v>
      </c>
      <c r="C45" s="6"/>
      <c r="D45" s="6"/>
      <c r="E45" s="6"/>
      <c r="F45" s="6"/>
      <c r="G45" s="6"/>
      <c r="H45" s="6"/>
      <c r="I45" s="6"/>
      <c r="J45" s="6"/>
      <c r="K45" s="6"/>
      <c r="L45" s="6">
        <f t="shared" si="2"/>
        <v>0</v>
      </c>
      <c r="M45" s="12"/>
      <c r="N45" s="12"/>
    </row>
    <row r="46" spans="1:14" x14ac:dyDescent="0.25">
      <c r="A46" s="6">
        <v>72319</v>
      </c>
      <c r="B46" s="6" t="s">
        <v>146</v>
      </c>
      <c r="C46" s="6"/>
      <c r="D46" s="6"/>
      <c r="E46" s="6"/>
      <c r="F46" s="6"/>
      <c r="G46" s="6"/>
      <c r="H46" s="6"/>
      <c r="I46" s="6"/>
      <c r="J46" s="6"/>
      <c r="K46" s="6"/>
      <c r="L46" s="6">
        <f t="shared" si="2"/>
        <v>0</v>
      </c>
      <c r="M46" s="12"/>
      <c r="N46" s="12"/>
    </row>
    <row r="47" spans="1:14" x14ac:dyDescent="0.25">
      <c r="A47" s="10">
        <v>8</v>
      </c>
      <c r="B47" s="10" t="s">
        <v>98</v>
      </c>
      <c r="C47" s="10">
        <f>SUM(C48+Q48)</f>
        <v>0</v>
      </c>
      <c r="D47" s="10">
        <f t="shared" ref="D47:N47" si="9">SUM(D48+R48)</f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  <c r="I47" s="10">
        <f t="shared" si="9"/>
        <v>0</v>
      </c>
      <c r="J47" s="10">
        <f t="shared" si="9"/>
        <v>0</v>
      </c>
      <c r="K47" s="10">
        <f t="shared" si="9"/>
        <v>0</v>
      </c>
      <c r="L47" s="11">
        <f t="shared" si="2"/>
        <v>0</v>
      </c>
      <c r="M47" s="10">
        <f t="shared" si="9"/>
        <v>0</v>
      </c>
      <c r="N47" s="10">
        <f t="shared" si="9"/>
        <v>0</v>
      </c>
    </row>
    <row r="48" spans="1:14" x14ac:dyDescent="0.25">
      <c r="A48" s="10">
        <v>84</v>
      </c>
      <c r="B48" s="10" t="s">
        <v>133</v>
      </c>
      <c r="C48" s="10">
        <f>SUM(C49+P49)</f>
        <v>0</v>
      </c>
      <c r="D48" s="10">
        <f t="shared" ref="D48:K48" si="10">SUM(D49+Q49)</f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10">
        <f t="shared" si="10"/>
        <v>0</v>
      </c>
      <c r="J48" s="10">
        <f t="shared" si="10"/>
        <v>0</v>
      </c>
      <c r="K48" s="10">
        <f t="shared" si="10"/>
        <v>0</v>
      </c>
      <c r="L48" s="11">
        <f t="shared" si="2"/>
        <v>0</v>
      </c>
      <c r="M48" s="10"/>
      <c r="N48" s="10"/>
    </row>
    <row r="49" spans="1:14" x14ac:dyDescent="0.25">
      <c r="A49" s="6">
        <v>84221</v>
      </c>
      <c r="B49" s="6" t="s">
        <v>97</v>
      </c>
      <c r="C49" s="6"/>
      <c r="D49" s="6"/>
      <c r="E49" s="6"/>
      <c r="F49" s="6"/>
      <c r="G49" s="6"/>
      <c r="H49" s="6"/>
      <c r="I49" s="6"/>
      <c r="J49" s="6"/>
      <c r="K49" s="6"/>
      <c r="L49" s="6">
        <f t="shared" si="2"/>
        <v>0</v>
      </c>
      <c r="M49" s="12"/>
      <c r="N49" s="12"/>
    </row>
    <row r="50" spans="1:1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</row>
    <row r="51" spans="1:14" x14ac:dyDescent="0.25">
      <c r="A51" s="6"/>
      <c r="B51" s="10" t="s">
        <v>130</v>
      </c>
      <c r="C51" s="10">
        <f>SUM(C10+C42+C47)</f>
        <v>0</v>
      </c>
      <c r="D51" s="10">
        <f t="shared" ref="D51:N51" si="11">SUM(D10+D42+D47)</f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I51" s="10">
        <f t="shared" si="11"/>
        <v>0</v>
      </c>
      <c r="J51" s="10">
        <f t="shared" si="11"/>
        <v>0</v>
      </c>
      <c r="K51" s="10">
        <f t="shared" si="11"/>
        <v>0</v>
      </c>
      <c r="L51" s="10">
        <f t="shared" si="11"/>
        <v>0</v>
      </c>
      <c r="M51" s="10">
        <f>SUM(M10+M42+M47)</f>
        <v>0</v>
      </c>
      <c r="N51" s="10">
        <f t="shared" si="11"/>
        <v>0</v>
      </c>
    </row>
    <row r="52" spans="1:14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</row>
    <row r="53" spans="1:14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</row>
    <row r="54" spans="1:14" x14ac:dyDescent="0.25">
      <c r="A54" s="4" t="s">
        <v>25</v>
      </c>
      <c r="B54" s="4"/>
      <c r="C54" s="13"/>
      <c r="D54" s="13"/>
      <c r="E54" s="13"/>
      <c r="F54" s="13"/>
      <c r="G54" s="14"/>
      <c r="H54" s="14"/>
      <c r="I54" s="14"/>
      <c r="J54" s="14"/>
      <c r="K54" s="14"/>
      <c r="L54" s="2"/>
    </row>
    <row r="55" spans="1:14" x14ac:dyDescent="0.25">
      <c r="A55" s="13"/>
      <c r="B55" s="13"/>
      <c r="C55" s="13"/>
      <c r="D55" s="13"/>
      <c r="E55" s="13"/>
      <c r="F55" s="13"/>
      <c r="G55" s="14"/>
      <c r="H55" s="14"/>
      <c r="I55" s="14"/>
      <c r="J55" s="14"/>
      <c r="K55" s="14"/>
      <c r="L55" s="2"/>
    </row>
    <row r="56" spans="1:14" x14ac:dyDescent="0.25">
      <c r="A56" s="13"/>
      <c r="B56" s="36" t="s">
        <v>140</v>
      </c>
      <c r="C56" s="36"/>
      <c r="D56" s="13"/>
      <c r="E56" s="13"/>
      <c r="F56" s="13"/>
      <c r="G56" s="14"/>
      <c r="H56" s="14"/>
      <c r="I56" s="14"/>
      <c r="J56" s="14"/>
      <c r="K56" s="14"/>
      <c r="L56" s="2"/>
    </row>
    <row r="57" spans="1:14" x14ac:dyDescent="0.25">
      <c r="A57" s="13"/>
      <c r="B57" s="36" t="s">
        <v>137</v>
      </c>
      <c r="C57" s="36"/>
      <c r="D57" s="36"/>
      <c r="E57" s="36"/>
      <c r="F57" s="36"/>
      <c r="G57" s="14"/>
      <c r="H57" s="14"/>
      <c r="I57" s="14"/>
      <c r="J57" s="14"/>
      <c r="K57" s="14"/>
      <c r="L57" s="2"/>
    </row>
    <row r="58" spans="1:14" x14ac:dyDescent="0.25">
      <c r="A58" s="13"/>
      <c r="B58" s="4" t="s">
        <v>99</v>
      </c>
      <c r="C58" s="4"/>
      <c r="D58" s="4"/>
      <c r="E58" s="4"/>
      <c r="F58" s="13"/>
      <c r="G58" s="14"/>
      <c r="H58" s="14"/>
      <c r="I58" s="14"/>
      <c r="J58" s="14"/>
      <c r="K58" s="14"/>
      <c r="L58" s="2"/>
    </row>
    <row r="59" spans="1:14" x14ac:dyDescent="0.25">
      <c r="A59" s="13"/>
      <c r="B59" s="13" t="s">
        <v>118</v>
      </c>
      <c r="C59" s="13"/>
      <c r="D59" s="13"/>
      <c r="E59" s="13"/>
      <c r="F59" s="13"/>
      <c r="G59" s="14"/>
      <c r="H59" s="14"/>
      <c r="I59" s="14"/>
      <c r="J59" s="14"/>
      <c r="K59" s="14"/>
      <c r="L59" s="2"/>
    </row>
    <row r="60" spans="1:14" x14ac:dyDescent="0.25">
      <c r="A60" s="13"/>
      <c r="B60" s="13"/>
      <c r="C60" s="13"/>
      <c r="D60" s="13"/>
      <c r="E60" s="13"/>
      <c r="F60" s="13"/>
      <c r="G60" s="14"/>
      <c r="H60" s="14"/>
      <c r="I60" s="14"/>
      <c r="J60" s="14"/>
      <c r="K60" s="14"/>
      <c r="L60" s="2"/>
    </row>
    <row r="61" spans="1:14" x14ac:dyDescent="0.25">
      <c r="A61" s="10">
        <v>3</v>
      </c>
      <c r="B61" s="10" t="s">
        <v>26</v>
      </c>
      <c r="C61" s="10"/>
      <c r="D61" s="10">
        <f>SUM(D62+D67+D105)</f>
        <v>0</v>
      </c>
      <c r="E61" s="10"/>
      <c r="F61" s="10"/>
      <c r="G61" s="10"/>
      <c r="H61" s="10"/>
      <c r="I61" s="10"/>
      <c r="J61" s="10"/>
      <c r="K61" s="10"/>
      <c r="L61" s="10">
        <f>SUM(D61+F61)</f>
        <v>0</v>
      </c>
      <c r="M61" s="10">
        <f>SUM(M62+M67+M105)</f>
        <v>0</v>
      </c>
      <c r="N61" s="10">
        <f>SUM(N62+N67+N105)</f>
        <v>0</v>
      </c>
    </row>
    <row r="62" spans="1:14" x14ac:dyDescent="0.25">
      <c r="A62" s="10">
        <v>31</v>
      </c>
      <c r="B62" s="10" t="s">
        <v>27</v>
      </c>
      <c r="C62" s="10"/>
      <c r="D62" s="10">
        <f>SUM(D63:D66)</f>
        <v>0</v>
      </c>
      <c r="E62" s="10"/>
      <c r="F62" s="10"/>
      <c r="G62" s="10"/>
      <c r="H62" s="10"/>
      <c r="I62" s="10"/>
      <c r="J62" s="10"/>
      <c r="K62" s="10"/>
      <c r="L62" s="10">
        <f t="shared" ref="L62:L108" si="12">SUM(D62+F62)</f>
        <v>0</v>
      </c>
      <c r="M62" s="10"/>
      <c r="N62" s="10"/>
    </row>
    <row r="63" spans="1:14" x14ac:dyDescent="0.25">
      <c r="A63" s="6">
        <v>31111</v>
      </c>
      <c r="B63" s="6" t="s">
        <v>28</v>
      </c>
      <c r="C63" s="6"/>
      <c r="D63" s="6"/>
      <c r="E63" s="6"/>
      <c r="F63" s="6"/>
      <c r="G63" s="10"/>
      <c r="H63" s="10"/>
      <c r="I63" s="10"/>
      <c r="J63" s="10"/>
      <c r="K63" s="10"/>
      <c r="L63" s="12">
        <f t="shared" si="12"/>
        <v>0</v>
      </c>
      <c r="M63" s="6"/>
      <c r="N63" s="6"/>
    </row>
    <row r="64" spans="1:14" x14ac:dyDescent="0.25">
      <c r="A64" s="6">
        <v>31219</v>
      </c>
      <c r="B64" s="6" t="s">
        <v>29</v>
      </c>
      <c r="C64" s="6"/>
      <c r="D64" s="6"/>
      <c r="E64" s="6"/>
      <c r="F64" s="6"/>
      <c r="G64" s="10"/>
      <c r="H64" s="10"/>
      <c r="I64" s="10"/>
      <c r="J64" s="10"/>
      <c r="K64" s="10"/>
      <c r="L64" s="12">
        <f t="shared" si="12"/>
        <v>0</v>
      </c>
      <c r="M64" s="6"/>
      <c r="N64" s="6"/>
    </row>
    <row r="65" spans="1:14" x14ac:dyDescent="0.25">
      <c r="A65" s="6">
        <v>31321</v>
      </c>
      <c r="B65" s="6" t="s">
        <v>30</v>
      </c>
      <c r="C65" s="6"/>
      <c r="D65" s="6"/>
      <c r="E65" s="6"/>
      <c r="F65" s="6"/>
      <c r="G65" s="10"/>
      <c r="H65" s="10"/>
      <c r="I65" s="10"/>
      <c r="J65" s="10"/>
      <c r="K65" s="10"/>
      <c r="L65" s="12">
        <f t="shared" si="12"/>
        <v>0</v>
      </c>
      <c r="M65" s="6"/>
      <c r="N65" s="6"/>
    </row>
    <row r="66" spans="1:14" x14ac:dyDescent="0.25">
      <c r="A66" s="6">
        <v>31332</v>
      </c>
      <c r="B66" s="6" t="s">
        <v>31</v>
      </c>
      <c r="C66" s="6"/>
      <c r="D66" s="6"/>
      <c r="E66" s="6"/>
      <c r="F66" s="6"/>
      <c r="G66" s="10"/>
      <c r="H66" s="10"/>
      <c r="I66" s="10"/>
      <c r="J66" s="10"/>
      <c r="K66" s="10"/>
      <c r="L66" s="12">
        <f t="shared" si="12"/>
        <v>0</v>
      </c>
      <c r="M66" s="6"/>
      <c r="N66" s="6"/>
    </row>
    <row r="67" spans="1:14" x14ac:dyDescent="0.25">
      <c r="A67" s="10">
        <v>32</v>
      </c>
      <c r="B67" s="10" t="s">
        <v>32</v>
      </c>
      <c r="C67" s="10"/>
      <c r="D67" s="10">
        <f>SUM(D68:D104)</f>
        <v>0</v>
      </c>
      <c r="E67" s="10"/>
      <c r="F67" s="10"/>
      <c r="G67" s="10"/>
      <c r="H67" s="10"/>
      <c r="I67" s="10"/>
      <c r="J67" s="10"/>
      <c r="K67" s="10"/>
      <c r="L67" s="10">
        <f t="shared" si="12"/>
        <v>0</v>
      </c>
      <c r="M67" s="10"/>
      <c r="N67" s="10"/>
    </row>
    <row r="68" spans="1:14" x14ac:dyDescent="0.25">
      <c r="A68" s="6">
        <v>32119</v>
      </c>
      <c r="B68" s="6" t="s">
        <v>96</v>
      </c>
      <c r="C68" s="6"/>
      <c r="D68" s="6"/>
      <c r="E68" s="6"/>
      <c r="F68" s="6"/>
      <c r="G68" s="10"/>
      <c r="H68" s="10"/>
      <c r="I68" s="10"/>
      <c r="J68" s="10"/>
      <c r="K68" s="10"/>
      <c r="L68" s="12">
        <f t="shared" si="12"/>
        <v>0</v>
      </c>
      <c r="M68" s="6"/>
      <c r="N68" s="6"/>
    </row>
    <row r="69" spans="1:14" x14ac:dyDescent="0.25">
      <c r="A69" s="6">
        <v>32121</v>
      </c>
      <c r="B69" s="6" t="s">
        <v>81</v>
      </c>
      <c r="C69" s="6"/>
      <c r="D69" s="6"/>
      <c r="E69" s="6"/>
      <c r="F69" s="6"/>
      <c r="G69" s="10"/>
      <c r="H69" s="10"/>
      <c r="I69" s="10"/>
      <c r="J69" s="10"/>
      <c r="K69" s="10"/>
      <c r="L69" s="12">
        <f t="shared" si="12"/>
        <v>0</v>
      </c>
      <c r="M69" s="6"/>
      <c r="N69" s="6"/>
    </row>
    <row r="70" spans="1:14" x14ac:dyDescent="0.25">
      <c r="A70" s="6">
        <v>32131</v>
      </c>
      <c r="B70" s="6" t="s">
        <v>33</v>
      </c>
      <c r="C70" s="6"/>
      <c r="D70" s="6"/>
      <c r="E70" s="6"/>
      <c r="F70" s="6"/>
      <c r="G70" s="10"/>
      <c r="H70" s="10"/>
      <c r="I70" s="10"/>
      <c r="J70" s="10"/>
      <c r="K70" s="10"/>
      <c r="L70" s="12">
        <f t="shared" si="12"/>
        <v>0</v>
      </c>
      <c r="M70" s="6"/>
      <c r="N70" s="6"/>
    </row>
    <row r="71" spans="1:14" x14ac:dyDescent="0.25">
      <c r="A71" s="6">
        <v>32149</v>
      </c>
      <c r="B71" s="6" t="s">
        <v>34</v>
      </c>
      <c r="C71" s="6"/>
      <c r="D71" s="6"/>
      <c r="E71" s="6"/>
      <c r="F71" s="6"/>
      <c r="G71" s="10"/>
      <c r="H71" s="10"/>
      <c r="I71" s="10"/>
      <c r="J71" s="10"/>
      <c r="K71" s="10"/>
      <c r="L71" s="12">
        <f t="shared" si="12"/>
        <v>0</v>
      </c>
      <c r="M71" s="6"/>
      <c r="N71" s="6"/>
    </row>
    <row r="72" spans="1:14" x14ac:dyDescent="0.25">
      <c r="A72" s="6">
        <v>32211</v>
      </c>
      <c r="B72" s="6" t="s">
        <v>37</v>
      </c>
      <c r="C72" s="6"/>
      <c r="D72" s="6"/>
      <c r="E72" s="6"/>
      <c r="F72" s="6"/>
      <c r="G72" s="10"/>
      <c r="H72" s="10"/>
      <c r="I72" s="10"/>
      <c r="J72" s="10"/>
      <c r="K72" s="10"/>
      <c r="L72" s="12">
        <f t="shared" si="12"/>
        <v>0</v>
      </c>
      <c r="M72" s="6"/>
      <c r="N72" s="6"/>
    </row>
    <row r="73" spans="1:14" x14ac:dyDescent="0.25">
      <c r="A73" s="6">
        <v>32219</v>
      </c>
      <c r="B73" s="6" t="s">
        <v>95</v>
      </c>
      <c r="C73" s="6"/>
      <c r="D73" s="6"/>
      <c r="E73" s="6"/>
      <c r="F73" s="6"/>
      <c r="G73" s="10"/>
      <c r="H73" s="10"/>
      <c r="I73" s="10"/>
      <c r="J73" s="10"/>
      <c r="K73" s="10"/>
      <c r="L73" s="12">
        <f t="shared" si="12"/>
        <v>0</v>
      </c>
      <c r="M73" s="6"/>
      <c r="N73" s="6"/>
    </row>
    <row r="74" spans="1:14" x14ac:dyDescent="0.25">
      <c r="A74" s="6">
        <v>32229</v>
      </c>
      <c r="B74" s="6" t="s">
        <v>38</v>
      </c>
      <c r="C74" s="6"/>
      <c r="D74" s="6"/>
      <c r="E74" s="6"/>
      <c r="F74" s="6"/>
      <c r="G74" s="10"/>
      <c r="H74" s="10"/>
      <c r="I74" s="10"/>
      <c r="J74" s="10"/>
      <c r="K74" s="10"/>
      <c r="L74" s="12">
        <f t="shared" si="12"/>
        <v>0</v>
      </c>
      <c r="M74" s="6"/>
      <c r="N74" s="6"/>
    </row>
    <row r="75" spans="1:14" x14ac:dyDescent="0.25">
      <c r="A75" s="6">
        <v>32231</v>
      </c>
      <c r="B75" s="6" t="s">
        <v>39</v>
      </c>
      <c r="C75" s="6"/>
      <c r="D75" s="6"/>
      <c r="E75" s="6"/>
      <c r="F75" s="6"/>
      <c r="G75" s="10"/>
      <c r="H75" s="10"/>
      <c r="I75" s="10"/>
      <c r="J75" s="10"/>
      <c r="K75" s="10"/>
      <c r="L75" s="12">
        <f t="shared" si="12"/>
        <v>0</v>
      </c>
      <c r="M75" s="6"/>
      <c r="N75" s="6"/>
    </row>
    <row r="76" spans="1:14" x14ac:dyDescent="0.25">
      <c r="A76" s="6">
        <v>32233</v>
      </c>
      <c r="B76" s="6" t="s">
        <v>40</v>
      </c>
      <c r="C76" s="6"/>
      <c r="D76" s="6"/>
      <c r="E76" s="6"/>
      <c r="F76" s="6"/>
      <c r="G76" s="10"/>
      <c r="H76" s="10"/>
      <c r="I76" s="10"/>
      <c r="J76" s="10"/>
      <c r="K76" s="10"/>
      <c r="L76" s="12">
        <f t="shared" si="12"/>
        <v>0</v>
      </c>
      <c r="M76" s="6"/>
      <c r="N76" s="6"/>
    </row>
    <row r="77" spans="1:14" x14ac:dyDescent="0.25">
      <c r="A77" s="6">
        <v>32234</v>
      </c>
      <c r="B77" s="6" t="s">
        <v>41</v>
      </c>
      <c r="C77" s="6"/>
      <c r="D77" s="6"/>
      <c r="E77" s="6"/>
      <c r="F77" s="6"/>
      <c r="G77" s="10"/>
      <c r="H77" s="10"/>
      <c r="I77" s="10"/>
      <c r="J77" s="10"/>
      <c r="K77" s="10"/>
      <c r="L77" s="12">
        <f t="shared" si="12"/>
        <v>0</v>
      </c>
      <c r="M77" s="6"/>
      <c r="N77" s="6"/>
    </row>
    <row r="78" spans="1:14" x14ac:dyDescent="0.25">
      <c r="A78" s="6">
        <v>32239</v>
      </c>
      <c r="B78" s="6" t="s">
        <v>42</v>
      </c>
      <c r="C78" s="6"/>
      <c r="D78" s="6"/>
      <c r="E78" s="6"/>
      <c r="F78" s="6"/>
      <c r="G78" s="10"/>
      <c r="H78" s="10"/>
      <c r="I78" s="10"/>
      <c r="J78" s="10"/>
      <c r="K78" s="10"/>
      <c r="L78" s="12">
        <f t="shared" si="12"/>
        <v>0</v>
      </c>
      <c r="M78" s="6"/>
      <c r="N78" s="6"/>
    </row>
    <row r="79" spans="1:14" x14ac:dyDescent="0.25">
      <c r="A79" s="6">
        <v>32244</v>
      </c>
      <c r="B79" s="6" t="s">
        <v>82</v>
      </c>
      <c r="C79" s="6"/>
      <c r="D79" s="6"/>
      <c r="E79" s="6"/>
      <c r="F79" s="6"/>
      <c r="G79" s="10"/>
      <c r="H79" s="10"/>
      <c r="I79" s="10"/>
      <c r="J79" s="10"/>
      <c r="K79" s="10"/>
      <c r="L79" s="12">
        <f t="shared" si="12"/>
        <v>0</v>
      </c>
      <c r="M79" s="6"/>
      <c r="N79" s="6"/>
    </row>
    <row r="80" spans="1:14" x14ac:dyDescent="0.25">
      <c r="A80" s="6">
        <v>32251</v>
      </c>
      <c r="B80" s="6" t="s">
        <v>43</v>
      </c>
      <c r="C80" s="6"/>
      <c r="D80" s="6"/>
      <c r="E80" s="6"/>
      <c r="F80" s="6"/>
      <c r="G80" s="6"/>
      <c r="H80" s="6"/>
      <c r="I80" s="6"/>
      <c r="J80" s="6"/>
      <c r="K80" s="6"/>
      <c r="L80" s="12">
        <f t="shared" si="12"/>
        <v>0</v>
      </c>
      <c r="M80" s="6"/>
      <c r="N80" s="6"/>
    </row>
    <row r="81" spans="1:14" x14ac:dyDescent="0.25">
      <c r="A81" s="6">
        <v>32252</v>
      </c>
      <c r="B81" s="6" t="s">
        <v>44</v>
      </c>
      <c r="C81" s="6"/>
      <c r="D81" s="6"/>
      <c r="E81" s="6"/>
      <c r="F81" s="6"/>
      <c r="G81" s="6"/>
      <c r="H81" s="6"/>
      <c r="I81" s="6"/>
      <c r="J81" s="6"/>
      <c r="K81" s="6"/>
      <c r="L81" s="12">
        <f t="shared" si="12"/>
        <v>0</v>
      </c>
      <c r="M81" s="6"/>
      <c r="N81" s="6"/>
    </row>
    <row r="82" spans="1:14" x14ac:dyDescent="0.25">
      <c r="A82" s="6">
        <v>32271</v>
      </c>
      <c r="B82" s="6" t="s">
        <v>83</v>
      </c>
      <c r="C82" s="6"/>
      <c r="D82" s="6"/>
      <c r="E82" s="6"/>
      <c r="F82" s="6"/>
      <c r="G82" s="6"/>
      <c r="H82" s="6"/>
      <c r="I82" s="6"/>
      <c r="J82" s="6"/>
      <c r="K82" s="6"/>
      <c r="L82" s="12">
        <f t="shared" si="12"/>
        <v>0</v>
      </c>
      <c r="M82" s="6"/>
      <c r="N82" s="6"/>
    </row>
    <row r="83" spans="1:14" x14ac:dyDescent="0.25">
      <c r="A83" s="6">
        <v>32311</v>
      </c>
      <c r="B83" s="6" t="s">
        <v>84</v>
      </c>
      <c r="C83" s="6"/>
      <c r="D83" s="6"/>
      <c r="E83" s="6"/>
      <c r="F83" s="6"/>
      <c r="G83" s="6"/>
      <c r="H83" s="6"/>
      <c r="I83" s="6"/>
      <c r="J83" s="6"/>
      <c r="K83" s="6"/>
      <c r="L83" s="12">
        <f t="shared" si="12"/>
        <v>0</v>
      </c>
      <c r="M83" s="6"/>
      <c r="N83" s="6"/>
    </row>
    <row r="84" spans="1:14" x14ac:dyDescent="0.25">
      <c r="A84" s="6">
        <v>32313</v>
      </c>
      <c r="B84" s="6" t="s">
        <v>45</v>
      </c>
      <c r="C84" s="6"/>
      <c r="D84" s="6"/>
      <c r="E84" s="6"/>
      <c r="F84" s="6"/>
      <c r="G84" s="6"/>
      <c r="H84" s="6"/>
      <c r="I84" s="6"/>
      <c r="J84" s="6"/>
      <c r="K84" s="6"/>
      <c r="L84" s="12">
        <f t="shared" si="12"/>
        <v>0</v>
      </c>
      <c r="M84" s="6"/>
      <c r="N84" s="6"/>
    </row>
    <row r="85" spans="1:14" x14ac:dyDescent="0.25">
      <c r="A85" s="6">
        <v>32319</v>
      </c>
      <c r="B85" s="6" t="s">
        <v>46</v>
      </c>
      <c r="C85" s="6"/>
      <c r="D85" s="6"/>
      <c r="E85" s="6"/>
      <c r="F85" s="6"/>
      <c r="G85" s="6"/>
      <c r="H85" s="6"/>
      <c r="I85" s="6"/>
      <c r="J85" s="6"/>
      <c r="K85" s="6"/>
      <c r="L85" s="12">
        <f t="shared" si="12"/>
        <v>0</v>
      </c>
      <c r="M85" s="6"/>
      <c r="N85" s="6"/>
    </row>
    <row r="86" spans="1:14" x14ac:dyDescent="0.25">
      <c r="A86" s="6">
        <v>32329</v>
      </c>
      <c r="B86" s="6" t="s">
        <v>47</v>
      </c>
      <c r="C86" s="6"/>
      <c r="D86" s="6"/>
      <c r="E86" s="6"/>
      <c r="F86" s="6"/>
      <c r="G86" s="6"/>
      <c r="H86" s="6"/>
      <c r="I86" s="6"/>
      <c r="J86" s="6"/>
      <c r="K86" s="6"/>
      <c r="L86" s="12">
        <f t="shared" si="12"/>
        <v>0</v>
      </c>
      <c r="M86" s="6"/>
      <c r="N86" s="6"/>
    </row>
    <row r="87" spans="1:14" x14ac:dyDescent="0.25">
      <c r="A87" s="6">
        <v>32339</v>
      </c>
      <c r="B87" s="6" t="s">
        <v>48</v>
      </c>
      <c r="C87" s="6"/>
      <c r="D87" s="6"/>
      <c r="E87" s="6"/>
      <c r="F87" s="6"/>
      <c r="G87" s="6"/>
      <c r="H87" s="6"/>
      <c r="I87" s="6"/>
      <c r="J87" s="6"/>
      <c r="K87" s="6"/>
      <c r="L87" s="12">
        <f t="shared" si="12"/>
        <v>0</v>
      </c>
      <c r="M87" s="6"/>
      <c r="N87" s="6"/>
    </row>
    <row r="88" spans="1:14" x14ac:dyDescent="0.25">
      <c r="A88" s="6">
        <v>32349</v>
      </c>
      <c r="B88" s="6" t="s">
        <v>49</v>
      </c>
      <c r="C88" s="6"/>
      <c r="D88" s="6"/>
      <c r="E88" s="6"/>
      <c r="F88" s="6"/>
      <c r="G88" s="6"/>
      <c r="H88" s="6"/>
      <c r="I88" s="6"/>
      <c r="J88" s="6"/>
      <c r="K88" s="6"/>
      <c r="L88" s="12">
        <f t="shared" si="12"/>
        <v>0</v>
      </c>
      <c r="M88" s="6"/>
      <c r="N88" s="6"/>
    </row>
    <row r="89" spans="1:14" x14ac:dyDescent="0.25">
      <c r="A89" s="6">
        <v>32359</v>
      </c>
      <c r="B89" s="6" t="s">
        <v>50</v>
      </c>
      <c r="C89" s="6"/>
      <c r="D89" s="6"/>
      <c r="E89" s="6"/>
      <c r="F89" s="6"/>
      <c r="G89" s="6"/>
      <c r="H89" s="6"/>
      <c r="I89" s="6"/>
      <c r="J89" s="6"/>
      <c r="K89" s="6"/>
      <c r="L89" s="12">
        <f t="shared" si="12"/>
        <v>0</v>
      </c>
      <c r="M89" s="6"/>
      <c r="N89" s="6"/>
    </row>
    <row r="90" spans="1:14" x14ac:dyDescent="0.25">
      <c r="A90" s="6">
        <v>32361</v>
      </c>
      <c r="B90" s="6" t="s">
        <v>51</v>
      </c>
      <c r="C90" s="6"/>
      <c r="D90" s="6"/>
      <c r="E90" s="6"/>
      <c r="F90" s="6"/>
      <c r="G90" s="6"/>
      <c r="H90" s="6"/>
      <c r="I90" s="6"/>
      <c r="J90" s="6"/>
      <c r="K90" s="6"/>
      <c r="L90" s="12">
        <f t="shared" si="12"/>
        <v>0</v>
      </c>
      <c r="M90" s="6"/>
      <c r="N90" s="6"/>
    </row>
    <row r="91" spans="1:14" x14ac:dyDescent="0.25">
      <c r="A91" s="6">
        <v>32369</v>
      </c>
      <c r="B91" s="6" t="s">
        <v>52</v>
      </c>
      <c r="C91" s="6"/>
      <c r="D91" s="6"/>
      <c r="E91" s="6"/>
      <c r="F91" s="6"/>
      <c r="G91" s="6"/>
      <c r="H91" s="6"/>
      <c r="I91" s="6"/>
      <c r="J91" s="6"/>
      <c r="K91" s="6"/>
      <c r="L91" s="12">
        <f t="shared" si="12"/>
        <v>0</v>
      </c>
      <c r="M91" s="6"/>
      <c r="N91" s="6"/>
    </row>
    <row r="92" spans="1:14" x14ac:dyDescent="0.25">
      <c r="A92" s="6">
        <v>32371</v>
      </c>
      <c r="B92" s="6" t="s">
        <v>53</v>
      </c>
      <c r="C92" s="6"/>
      <c r="D92" s="6"/>
      <c r="E92" s="6"/>
      <c r="F92" s="6"/>
      <c r="G92" s="6"/>
      <c r="H92" s="6"/>
      <c r="I92" s="6"/>
      <c r="J92" s="6"/>
      <c r="K92" s="6"/>
      <c r="L92" s="12">
        <f t="shared" si="12"/>
        <v>0</v>
      </c>
      <c r="M92" s="6"/>
      <c r="N92" s="6"/>
    </row>
    <row r="93" spans="1:14" x14ac:dyDescent="0.25">
      <c r="A93" s="6">
        <v>32372</v>
      </c>
      <c r="B93" s="6" t="s">
        <v>54</v>
      </c>
      <c r="C93" s="6"/>
      <c r="D93" s="6"/>
      <c r="E93" s="6"/>
      <c r="F93" s="6"/>
      <c r="G93" s="6"/>
      <c r="H93" s="6"/>
      <c r="I93" s="6"/>
      <c r="J93" s="6"/>
      <c r="K93" s="6"/>
      <c r="L93" s="12">
        <f t="shared" si="12"/>
        <v>0</v>
      </c>
      <c r="M93" s="6"/>
      <c r="N93" s="6"/>
    </row>
    <row r="94" spans="1:14" x14ac:dyDescent="0.25">
      <c r="A94" s="6">
        <v>32379</v>
      </c>
      <c r="B94" s="6" t="s">
        <v>55</v>
      </c>
      <c r="C94" s="6"/>
      <c r="D94" s="6"/>
      <c r="E94" s="6"/>
      <c r="F94" s="6"/>
      <c r="G94" s="6"/>
      <c r="H94" s="6"/>
      <c r="I94" s="6"/>
      <c r="J94" s="6"/>
      <c r="K94" s="6"/>
      <c r="L94" s="12">
        <f t="shared" si="12"/>
        <v>0</v>
      </c>
      <c r="M94" s="6"/>
      <c r="N94" s="6"/>
    </row>
    <row r="95" spans="1:14" x14ac:dyDescent="0.25">
      <c r="A95" s="6">
        <v>32389</v>
      </c>
      <c r="B95" s="6" t="s">
        <v>56</v>
      </c>
      <c r="C95" s="6"/>
      <c r="D95" s="6"/>
      <c r="E95" s="6"/>
      <c r="F95" s="6"/>
      <c r="G95" s="6"/>
      <c r="H95" s="6"/>
      <c r="I95" s="6"/>
      <c r="J95" s="6"/>
      <c r="K95" s="6"/>
      <c r="L95" s="12">
        <f t="shared" si="12"/>
        <v>0</v>
      </c>
      <c r="M95" s="6"/>
      <c r="N95" s="6"/>
    </row>
    <row r="96" spans="1:14" x14ac:dyDescent="0.25">
      <c r="A96" s="6">
        <v>32391</v>
      </c>
      <c r="B96" s="6" t="s">
        <v>57</v>
      </c>
      <c r="C96" s="6"/>
      <c r="D96" s="6"/>
      <c r="E96" s="6"/>
      <c r="F96" s="6"/>
      <c r="G96" s="6"/>
      <c r="H96" s="6"/>
      <c r="I96" s="6"/>
      <c r="J96" s="6"/>
      <c r="K96" s="6"/>
      <c r="L96" s="12">
        <f t="shared" si="12"/>
        <v>0</v>
      </c>
      <c r="M96" s="6"/>
      <c r="N96" s="6"/>
    </row>
    <row r="97" spans="1:14" x14ac:dyDescent="0.25">
      <c r="A97" s="6">
        <v>32399</v>
      </c>
      <c r="B97" s="6" t="s">
        <v>58</v>
      </c>
      <c r="C97" s="6"/>
      <c r="D97" s="6"/>
      <c r="E97" s="6"/>
      <c r="F97" s="6"/>
      <c r="G97" s="6"/>
      <c r="H97" s="6"/>
      <c r="I97" s="6"/>
      <c r="J97" s="6"/>
      <c r="K97" s="6"/>
      <c r="L97" s="12">
        <f t="shared" si="12"/>
        <v>0</v>
      </c>
      <c r="M97" s="6"/>
      <c r="N97" s="6"/>
    </row>
    <row r="98" spans="1:14" x14ac:dyDescent="0.25">
      <c r="A98" s="6">
        <v>32412</v>
      </c>
      <c r="B98" s="6" t="s">
        <v>85</v>
      </c>
      <c r="C98" s="6"/>
      <c r="D98" s="6"/>
      <c r="E98" s="6"/>
      <c r="F98" s="6"/>
      <c r="G98" s="6"/>
      <c r="H98" s="6"/>
      <c r="I98" s="6"/>
      <c r="J98" s="6"/>
      <c r="K98" s="6"/>
      <c r="L98" s="12">
        <f t="shared" si="12"/>
        <v>0</v>
      </c>
      <c r="M98" s="6"/>
      <c r="N98" s="6"/>
    </row>
    <row r="99" spans="1:14" x14ac:dyDescent="0.25">
      <c r="A99" s="6">
        <v>32922</v>
      </c>
      <c r="B99" s="6" t="s">
        <v>59</v>
      </c>
      <c r="C99" s="6"/>
      <c r="D99" s="6"/>
      <c r="E99" s="6"/>
      <c r="F99" s="6"/>
      <c r="G99" s="6"/>
      <c r="H99" s="6"/>
      <c r="I99" s="6"/>
      <c r="J99" s="6"/>
      <c r="K99" s="6"/>
      <c r="L99" s="12">
        <f t="shared" si="12"/>
        <v>0</v>
      </c>
      <c r="M99" s="6"/>
      <c r="N99" s="6"/>
    </row>
    <row r="100" spans="1:14" x14ac:dyDescent="0.25">
      <c r="A100" s="6">
        <v>32923</v>
      </c>
      <c r="B100" s="6" t="s">
        <v>86</v>
      </c>
      <c r="C100" s="6"/>
      <c r="D100" s="6"/>
      <c r="E100" s="6"/>
      <c r="F100" s="6"/>
      <c r="G100" s="6"/>
      <c r="H100" s="6"/>
      <c r="I100" s="6"/>
      <c r="J100" s="6"/>
      <c r="K100" s="6"/>
      <c r="L100" s="12">
        <f t="shared" si="12"/>
        <v>0</v>
      </c>
      <c r="M100" s="6"/>
      <c r="N100" s="6"/>
    </row>
    <row r="101" spans="1:14" x14ac:dyDescent="0.25">
      <c r="A101" s="6">
        <v>32931</v>
      </c>
      <c r="B101" s="6" t="s">
        <v>60</v>
      </c>
      <c r="C101" s="6"/>
      <c r="D101" s="6"/>
      <c r="E101" s="6"/>
      <c r="F101" s="6"/>
      <c r="G101" s="6"/>
      <c r="H101" s="6"/>
      <c r="I101" s="6"/>
      <c r="J101" s="6"/>
      <c r="K101" s="6"/>
      <c r="L101" s="12">
        <f t="shared" si="12"/>
        <v>0</v>
      </c>
      <c r="M101" s="6"/>
      <c r="N101" s="6"/>
    </row>
    <row r="102" spans="1:14" x14ac:dyDescent="0.25">
      <c r="A102" s="6">
        <v>32941</v>
      </c>
      <c r="B102" s="6" t="s">
        <v>61</v>
      </c>
      <c r="C102" s="6"/>
      <c r="D102" s="6"/>
      <c r="E102" s="6"/>
      <c r="F102" s="6"/>
      <c r="G102" s="6"/>
      <c r="H102" s="6"/>
      <c r="I102" s="6"/>
      <c r="J102" s="6"/>
      <c r="K102" s="6"/>
      <c r="L102" s="12">
        <f t="shared" si="12"/>
        <v>0</v>
      </c>
      <c r="M102" s="6"/>
      <c r="N102" s="6"/>
    </row>
    <row r="103" spans="1:14" x14ac:dyDescent="0.25">
      <c r="A103" s="6">
        <v>32952</v>
      </c>
      <c r="B103" s="6" t="s">
        <v>87</v>
      </c>
      <c r="C103" s="6"/>
      <c r="D103" s="6"/>
      <c r="E103" s="6"/>
      <c r="F103" s="6"/>
      <c r="G103" s="6"/>
      <c r="H103" s="6"/>
      <c r="I103" s="6"/>
      <c r="J103" s="6"/>
      <c r="K103" s="6"/>
      <c r="L103" s="12">
        <f t="shared" si="12"/>
        <v>0</v>
      </c>
      <c r="M103" s="6"/>
      <c r="N103" s="6"/>
    </row>
    <row r="104" spans="1:14" x14ac:dyDescent="0.25">
      <c r="A104" s="6">
        <v>32999</v>
      </c>
      <c r="B104" s="6" t="s">
        <v>62</v>
      </c>
      <c r="C104" s="6"/>
      <c r="D104" s="6"/>
      <c r="E104" s="6"/>
      <c r="F104" s="6"/>
      <c r="G104" s="6"/>
      <c r="H104" s="6"/>
      <c r="I104" s="6"/>
      <c r="J104" s="6"/>
      <c r="K104" s="6"/>
      <c r="L104" s="12">
        <f t="shared" si="12"/>
        <v>0</v>
      </c>
      <c r="M104" s="6"/>
      <c r="N104" s="6"/>
    </row>
    <row r="105" spans="1:14" x14ac:dyDescent="0.25">
      <c r="A105" s="10">
        <v>34</v>
      </c>
      <c r="B105" s="10" t="s">
        <v>63</v>
      </c>
      <c r="C105" s="10"/>
      <c r="D105" s="10">
        <f>SUM(D106:D108)</f>
        <v>0</v>
      </c>
      <c r="E105" s="10"/>
      <c r="F105" s="10"/>
      <c r="G105" s="10"/>
      <c r="H105" s="10"/>
      <c r="I105" s="10"/>
      <c r="J105" s="10"/>
      <c r="K105" s="10"/>
      <c r="L105" s="10">
        <f t="shared" si="12"/>
        <v>0</v>
      </c>
      <c r="M105" s="10"/>
      <c r="N105" s="10"/>
    </row>
    <row r="106" spans="1:14" x14ac:dyDescent="0.25">
      <c r="A106" s="6">
        <v>34311</v>
      </c>
      <c r="B106" s="6" t="s">
        <v>64</v>
      </c>
      <c r="C106" s="6"/>
      <c r="D106" s="6"/>
      <c r="E106" s="6"/>
      <c r="F106" s="6"/>
      <c r="G106" s="6"/>
      <c r="H106" s="6"/>
      <c r="I106" s="6"/>
      <c r="J106" s="6"/>
      <c r="K106" s="6"/>
      <c r="L106" s="12">
        <f t="shared" si="12"/>
        <v>0</v>
      </c>
      <c r="M106" s="6"/>
      <c r="N106" s="6"/>
    </row>
    <row r="107" spans="1:14" x14ac:dyDescent="0.25">
      <c r="A107" s="6">
        <v>34339</v>
      </c>
      <c r="B107" s="6" t="s">
        <v>65</v>
      </c>
      <c r="C107" s="6"/>
      <c r="D107" s="6"/>
      <c r="E107" s="6"/>
      <c r="F107" s="6"/>
      <c r="G107" s="6"/>
      <c r="H107" s="6"/>
      <c r="I107" s="6"/>
      <c r="J107" s="6"/>
      <c r="K107" s="6"/>
      <c r="L107" s="12">
        <f t="shared" si="12"/>
        <v>0</v>
      </c>
      <c r="M107" s="6"/>
      <c r="N107" s="6"/>
    </row>
    <row r="108" spans="1:14" x14ac:dyDescent="0.25">
      <c r="A108" s="6">
        <v>34349</v>
      </c>
      <c r="B108" s="6" t="s">
        <v>88</v>
      </c>
      <c r="C108" s="6"/>
      <c r="D108" s="6"/>
      <c r="E108" s="6"/>
      <c r="F108" s="6"/>
      <c r="G108" s="6"/>
      <c r="H108" s="6"/>
      <c r="I108" s="6"/>
      <c r="J108" s="6"/>
      <c r="K108" s="6"/>
      <c r="L108" s="12">
        <f t="shared" si="12"/>
        <v>0</v>
      </c>
      <c r="M108" s="6"/>
      <c r="N108" s="6"/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1"/>
      <c r="M109" s="6"/>
      <c r="N109" s="6"/>
    </row>
    <row r="110" spans="1:14" x14ac:dyDescent="0.25">
      <c r="A110" s="10"/>
      <c r="B110" s="10" t="s">
        <v>111</v>
      </c>
      <c r="C110" s="10"/>
      <c r="D110" s="10">
        <f>SUM(D61+P109)</f>
        <v>0</v>
      </c>
      <c r="E110" s="10"/>
      <c r="F110" s="10"/>
      <c r="G110" s="10"/>
      <c r="H110" s="10"/>
      <c r="I110" s="10"/>
      <c r="J110" s="10"/>
      <c r="K110" s="10"/>
      <c r="L110" s="10">
        <f>SUM(L61+X109)</f>
        <v>0</v>
      </c>
      <c r="M110" s="11">
        <f>SUM(M61+R109)</f>
        <v>0</v>
      </c>
      <c r="N110" s="11">
        <f>SUM(N61+S109)</f>
        <v>0</v>
      </c>
    </row>
    <row r="111" spans="1:14" x14ac:dyDescent="0.25">
      <c r="A111" s="14"/>
      <c r="B111" s="14"/>
      <c r="C111" s="14"/>
      <c r="D111" s="14"/>
      <c r="E111" s="14"/>
      <c r="F111" s="13"/>
      <c r="G111" s="13"/>
      <c r="H111" s="13"/>
      <c r="I111" s="13"/>
      <c r="J111" s="13"/>
      <c r="K111" s="13"/>
    </row>
    <row r="112" spans="1:14" x14ac:dyDescent="0.25">
      <c r="A112" s="14"/>
      <c r="B112" s="14"/>
      <c r="C112" s="14"/>
      <c r="D112" s="14"/>
      <c r="E112" s="14"/>
      <c r="F112" s="13"/>
      <c r="G112" s="13"/>
      <c r="H112" s="13"/>
      <c r="I112" s="13"/>
      <c r="J112" s="13"/>
      <c r="K112" s="13"/>
    </row>
    <row r="113" spans="1:14" x14ac:dyDescent="0.25">
      <c r="A113" s="13"/>
      <c r="B113" s="13"/>
      <c r="C113" s="13"/>
      <c r="D113" s="13"/>
      <c r="E113" s="13"/>
      <c r="F113" s="13"/>
      <c r="G113" s="14"/>
      <c r="H113" s="14"/>
      <c r="I113" s="14"/>
      <c r="J113" s="14"/>
      <c r="K113" s="14"/>
      <c r="L113" s="2"/>
    </row>
    <row r="114" spans="1:14" x14ac:dyDescent="0.25">
      <c r="A114" s="13"/>
      <c r="B114" s="4" t="s">
        <v>114</v>
      </c>
      <c r="C114" s="4"/>
      <c r="D114" s="13"/>
      <c r="E114" s="13"/>
      <c r="F114" s="13"/>
      <c r="G114" s="14"/>
      <c r="H114" s="14"/>
      <c r="I114" s="14"/>
      <c r="J114" s="14"/>
      <c r="K114" s="14"/>
      <c r="L114" s="2"/>
    </row>
    <row r="115" spans="1:14" x14ac:dyDescent="0.25">
      <c r="A115" s="13"/>
      <c r="B115" s="13" t="s">
        <v>118</v>
      </c>
      <c r="C115" s="4"/>
      <c r="D115" s="13"/>
      <c r="E115" s="13"/>
      <c r="F115" s="13"/>
      <c r="G115" s="14"/>
      <c r="H115" s="14"/>
      <c r="I115" s="14"/>
      <c r="J115" s="14"/>
      <c r="K115" s="14"/>
      <c r="L115" s="2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4" x14ac:dyDescent="0.25">
      <c r="A117" s="10">
        <v>4</v>
      </c>
      <c r="B117" s="10" t="s">
        <v>103</v>
      </c>
      <c r="C117" s="10"/>
      <c r="D117" s="10">
        <f>SUM(D118+P119)</f>
        <v>0</v>
      </c>
      <c r="E117" s="10"/>
      <c r="F117" s="6"/>
      <c r="G117" s="6"/>
      <c r="H117" s="6"/>
      <c r="I117" s="6"/>
      <c r="J117" s="6"/>
      <c r="K117" s="6"/>
      <c r="L117" s="11">
        <f>SUM(D117+F117)</f>
        <v>0</v>
      </c>
      <c r="M117" s="11">
        <f>SUM(M118+Q120)</f>
        <v>0</v>
      </c>
      <c r="N117" s="11">
        <f>SUM(N118+R120)</f>
        <v>0</v>
      </c>
    </row>
    <row r="118" spans="1:14" x14ac:dyDescent="0.25">
      <c r="A118" s="10">
        <v>42</v>
      </c>
      <c r="B118" s="10" t="s">
        <v>115</v>
      </c>
      <c r="C118" s="10"/>
      <c r="D118" s="10">
        <f>SUM(D119+D120+D121)</f>
        <v>0</v>
      </c>
      <c r="E118" s="10"/>
      <c r="F118" s="6"/>
      <c r="G118" s="6"/>
      <c r="H118" s="6"/>
      <c r="I118" s="6"/>
      <c r="J118" s="6"/>
      <c r="K118" s="6"/>
      <c r="L118" s="11">
        <f>SUM(D118+F118)</f>
        <v>0</v>
      </c>
      <c r="M118" s="11"/>
      <c r="N118" s="11"/>
    </row>
    <row r="119" spans="1:14" x14ac:dyDescent="0.25">
      <c r="A119" s="6">
        <v>42273</v>
      </c>
      <c r="B119" s="6" t="s">
        <v>100</v>
      </c>
      <c r="C119" s="6"/>
      <c r="D119" s="6"/>
      <c r="E119" s="6"/>
      <c r="F119" s="6"/>
      <c r="G119" s="6"/>
      <c r="H119" s="6"/>
      <c r="I119" s="6"/>
      <c r="J119" s="6"/>
      <c r="K119" s="6"/>
      <c r="L119" s="12">
        <f>SUM(D119+F119)</f>
        <v>0</v>
      </c>
      <c r="M119" s="12"/>
      <c r="N119" s="12"/>
    </row>
    <row r="120" spans="1:14" x14ac:dyDescent="0.25">
      <c r="A120" s="6">
        <v>42411</v>
      </c>
      <c r="B120" s="6" t="s">
        <v>101</v>
      </c>
      <c r="C120" s="6"/>
      <c r="D120" s="6"/>
      <c r="E120" s="6"/>
      <c r="F120" s="6"/>
      <c r="G120" s="6"/>
      <c r="H120" s="6"/>
      <c r="I120" s="6"/>
      <c r="J120" s="6"/>
      <c r="K120" s="6"/>
      <c r="L120" s="12">
        <f>SUM(D120+F120)</f>
        <v>0</v>
      </c>
      <c r="M120" s="12"/>
      <c r="N120" s="12"/>
    </row>
    <row r="121" spans="1:14" x14ac:dyDescent="0.25">
      <c r="A121" s="6">
        <v>42621</v>
      </c>
      <c r="B121" s="6" t="s">
        <v>128</v>
      </c>
      <c r="C121" s="6"/>
      <c r="D121" s="6"/>
      <c r="E121" s="6"/>
      <c r="F121" s="6"/>
      <c r="G121" s="6"/>
      <c r="H121" s="6"/>
      <c r="I121" s="6"/>
      <c r="J121" s="6"/>
      <c r="K121" s="6"/>
      <c r="L121" s="12">
        <f>SUM(D121+F121)</f>
        <v>0</v>
      </c>
      <c r="M121" s="12"/>
      <c r="N121" s="12"/>
    </row>
    <row r="122" spans="1:14" x14ac:dyDescent="0.25">
      <c r="A122" s="10"/>
      <c r="B122" s="10" t="s">
        <v>110</v>
      </c>
      <c r="C122" s="10"/>
      <c r="D122" s="10">
        <f>SUM(D117+P122)</f>
        <v>0</v>
      </c>
      <c r="E122" s="10"/>
      <c r="F122" s="6"/>
      <c r="G122" s="6"/>
      <c r="H122" s="6"/>
      <c r="I122" s="6"/>
      <c r="J122" s="6"/>
      <c r="K122" s="6"/>
      <c r="L122" s="11">
        <f>SUM(L117+Q121)</f>
        <v>0</v>
      </c>
      <c r="M122" s="11">
        <f>SUM(M117+Q121)</f>
        <v>0</v>
      </c>
      <c r="N122" s="11">
        <f>SUM(N117+R121)</f>
        <v>0</v>
      </c>
    </row>
    <row r="123" spans="1:14" x14ac:dyDescent="0.25">
      <c r="A123" s="14"/>
      <c r="B123" s="14"/>
      <c r="C123" s="14"/>
      <c r="D123" s="14"/>
      <c r="E123" s="14"/>
      <c r="F123" s="13"/>
      <c r="G123" s="13"/>
      <c r="H123" s="13"/>
      <c r="I123" s="13"/>
      <c r="J123" s="13"/>
      <c r="K123" s="13"/>
    </row>
    <row r="124" spans="1:14" x14ac:dyDescent="0.25">
      <c r="A124" s="13"/>
      <c r="B124" s="4" t="s">
        <v>102</v>
      </c>
      <c r="C124" s="4"/>
      <c r="D124" s="4"/>
      <c r="E124" s="4"/>
      <c r="F124" s="13"/>
      <c r="G124" s="13"/>
      <c r="H124" s="13"/>
      <c r="I124" s="13"/>
      <c r="J124" s="13"/>
      <c r="K124" s="13"/>
    </row>
    <row r="125" spans="1:14" x14ac:dyDescent="0.25">
      <c r="A125" s="13"/>
      <c r="B125" s="13" t="s">
        <v>118</v>
      </c>
      <c r="C125" s="4"/>
      <c r="D125" s="4"/>
      <c r="E125" s="4"/>
      <c r="F125" s="13"/>
      <c r="G125" s="13"/>
      <c r="H125" s="13"/>
      <c r="I125" s="13"/>
      <c r="J125" s="13"/>
      <c r="K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4" x14ac:dyDescent="0.25">
      <c r="A127" s="10">
        <v>3</v>
      </c>
      <c r="B127" s="10" t="s">
        <v>26</v>
      </c>
      <c r="C127" s="10"/>
      <c r="D127" s="10">
        <f>SUM(D128+P129)</f>
        <v>0</v>
      </c>
      <c r="E127" s="10"/>
      <c r="F127" s="6"/>
      <c r="G127" s="6"/>
      <c r="H127" s="6"/>
      <c r="I127" s="6"/>
      <c r="J127" s="6"/>
      <c r="K127" s="6"/>
      <c r="L127" s="11">
        <f>SUM(D127+G127)</f>
        <v>0</v>
      </c>
      <c r="M127" s="11">
        <f>SUM(M128+Q128)</f>
        <v>0</v>
      </c>
      <c r="N127" s="11">
        <f>SUM(N128+R128)</f>
        <v>0</v>
      </c>
    </row>
    <row r="128" spans="1:14" x14ac:dyDescent="0.25">
      <c r="A128" s="10">
        <v>32</v>
      </c>
      <c r="B128" s="10" t="s">
        <v>32</v>
      </c>
      <c r="C128" s="10"/>
      <c r="D128" s="10">
        <f>SUM(D129+P128)</f>
        <v>0</v>
      </c>
      <c r="E128" s="10"/>
      <c r="F128" s="6"/>
      <c r="G128" s="6"/>
      <c r="H128" s="6"/>
      <c r="I128" s="6"/>
      <c r="J128" s="6"/>
      <c r="K128" s="6"/>
      <c r="L128" s="11">
        <f t="shared" ref="L128:L136" si="13">SUM(D128+G128)</f>
        <v>0</v>
      </c>
      <c r="M128" s="12"/>
      <c r="N128" s="12"/>
    </row>
    <row r="129" spans="1:14" x14ac:dyDescent="0.25">
      <c r="A129" s="6">
        <v>32329</v>
      </c>
      <c r="B129" s="6" t="s">
        <v>104</v>
      </c>
      <c r="C129" s="6"/>
      <c r="D129" s="6"/>
      <c r="E129" s="6"/>
      <c r="F129" s="6"/>
      <c r="G129" s="6"/>
      <c r="H129" s="6"/>
      <c r="I129" s="6"/>
      <c r="J129" s="6"/>
      <c r="K129" s="6"/>
      <c r="L129" s="12">
        <f t="shared" si="13"/>
        <v>0</v>
      </c>
      <c r="M129" s="12"/>
      <c r="N129" s="12"/>
    </row>
    <row r="130" spans="1:14" x14ac:dyDescent="0.25">
      <c r="A130" s="10">
        <v>4</v>
      </c>
      <c r="B130" s="10" t="s">
        <v>109</v>
      </c>
      <c r="C130" s="10"/>
      <c r="D130" s="10">
        <f>SUM(D131+D134)</f>
        <v>0</v>
      </c>
      <c r="E130" s="10"/>
      <c r="F130" s="6"/>
      <c r="G130" s="6"/>
      <c r="H130" s="6"/>
      <c r="I130" s="6"/>
      <c r="J130" s="6"/>
      <c r="K130" s="6"/>
      <c r="L130" s="11">
        <f t="shared" si="13"/>
        <v>0</v>
      </c>
      <c r="M130" s="11">
        <f>SUM(M131+M134)</f>
        <v>0</v>
      </c>
      <c r="N130" s="11">
        <f>SUM(N131+N134)</f>
        <v>0</v>
      </c>
    </row>
    <row r="131" spans="1:14" x14ac:dyDescent="0.25">
      <c r="A131" s="10">
        <v>42</v>
      </c>
      <c r="B131" s="10" t="s">
        <v>116</v>
      </c>
      <c r="C131" s="10"/>
      <c r="D131" s="10">
        <f>SUM(D132+D133)</f>
        <v>0</v>
      </c>
      <c r="E131" s="10"/>
      <c r="F131" s="6"/>
      <c r="G131" s="6"/>
      <c r="H131" s="6"/>
      <c r="I131" s="6"/>
      <c r="J131" s="6"/>
      <c r="K131" s="6"/>
      <c r="L131" s="11">
        <f t="shared" si="13"/>
        <v>0</v>
      </c>
      <c r="M131" s="12"/>
      <c r="N131" s="12"/>
    </row>
    <row r="132" spans="1:14" x14ac:dyDescent="0.25">
      <c r="A132" s="6">
        <v>42122</v>
      </c>
      <c r="B132" s="6" t="s">
        <v>105</v>
      </c>
      <c r="C132" s="6"/>
      <c r="D132" s="6"/>
      <c r="E132" s="6"/>
      <c r="F132" s="6"/>
      <c r="G132" s="6"/>
      <c r="H132" s="6"/>
      <c r="I132" s="6"/>
      <c r="J132" s="6"/>
      <c r="K132" s="6"/>
      <c r="L132" s="12">
        <f t="shared" si="13"/>
        <v>0</v>
      </c>
      <c r="M132" s="12"/>
      <c r="N132" s="12"/>
    </row>
    <row r="133" spans="1:14" x14ac:dyDescent="0.25">
      <c r="A133" s="6">
        <v>42149</v>
      </c>
      <c r="B133" s="6" t="s">
        <v>106</v>
      </c>
      <c r="C133" s="6"/>
      <c r="D133" s="6"/>
      <c r="E133" s="6"/>
      <c r="F133" s="6"/>
      <c r="G133" s="6"/>
      <c r="H133" s="6"/>
      <c r="I133" s="6"/>
      <c r="J133" s="6"/>
      <c r="K133" s="6"/>
      <c r="L133" s="12">
        <f t="shared" si="13"/>
        <v>0</v>
      </c>
      <c r="M133" s="12"/>
      <c r="N133" s="12"/>
    </row>
    <row r="134" spans="1:14" x14ac:dyDescent="0.25">
      <c r="A134" s="10">
        <v>45</v>
      </c>
      <c r="B134" s="10" t="s">
        <v>117</v>
      </c>
      <c r="C134" s="10"/>
      <c r="D134" s="10">
        <f>SUM(D135+D136)</f>
        <v>0</v>
      </c>
      <c r="E134" s="10"/>
      <c r="F134" s="6"/>
      <c r="G134" s="6"/>
      <c r="H134" s="6"/>
      <c r="I134" s="6"/>
      <c r="J134" s="6"/>
      <c r="K134" s="6"/>
      <c r="L134" s="11">
        <f t="shared" si="13"/>
        <v>0</v>
      </c>
      <c r="M134" s="12"/>
      <c r="N134" s="12"/>
    </row>
    <row r="135" spans="1:14" x14ac:dyDescent="0.25">
      <c r="A135" s="6">
        <v>45111</v>
      </c>
      <c r="B135" s="6" t="s">
        <v>108</v>
      </c>
      <c r="C135" s="6"/>
      <c r="D135" s="6"/>
      <c r="E135" s="6"/>
      <c r="F135" s="6"/>
      <c r="G135" s="6"/>
      <c r="H135" s="6"/>
      <c r="I135" s="6"/>
      <c r="J135" s="6"/>
      <c r="K135" s="6"/>
      <c r="L135" s="12">
        <f t="shared" si="13"/>
        <v>0</v>
      </c>
      <c r="M135" s="12"/>
      <c r="N135" s="12"/>
    </row>
    <row r="136" spans="1:14" x14ac:dyDescent="0.25">
      <c r="A136" s="6">
        <v>45411</v>
      </c>
      <c r="B136" s="6" t="s">
        <v>107</v>
      </c>
      <c r="C136" s="6"/>
      <c r="D136" s="6"/>
      <c r="E136" s="6"/>
      <c r="F136" s="6"/>
      <c r="G136" s="6"/>
      <c r="H136" s="6"/>
      <c r="I136" s="6"/>
      <c r="J136" s="6"/>
      <c r="K136" s="6"/>
      <c r="L136" s="12">
        <f t="shared" si="13"/>
        <v>0</v>
      </c>
      <c r="M136" s="12"/>
      <c r="N136" s="12"/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2"/>
      <c r="M137" s="12"/>
      <c r="N137" s="12"/>
    </row>
    <row r="138" spans="1:14" x14ac:dyDescent="0.25">
      <c r="A138" s="6"/>
      <c r="B138" s="10" t="s">
        <v>127</v>
      </c>
      <c r="C138" s="10"/>
      <c r="D138" s="10">
        <f>SUM(D127+D130)</f>
        <v>0</v>
      </c>
      <c r="E138" s="10"/>
      <c r="F138" s="6"/>
      <c r="G138" s="6"/>
      <c r="H138" s="6"/>
      <c r="I138" s="6"/>
      <c r="J138" s="6"/>
      <c r="K138" s="6"/>
      <c r="L138" s="11">
        <f>SUM(L127+L130)</f>
        <v>0</v>
      </c>
      <c r="M138" s="11">
        <f>SUM(M127+M130)</f>
        <v>0</v>
      </c>
      <c r="N138" s="11">
        <f>SUM(N127+N130)</f>
        <v>0</v>
      </c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8"/>
      <c r="M139" s="18"/>
      <c r="N139" s="18"/>
    </row>
    <row r="140" spans="1:14" x14ac:dyDescent="0.25">
      <c r="A140" s="6"/>
      <c r="B140" s="10" t="s">
        <v>125</v>
      </c>
      <c r="C140" s="10"/>
      <c r="D140" s="10">
        <f>SUM(D110+D122+D138)</f>
        <v>0</v>
      </c>
      <c r="E140" s="10"/>
      <c r="F140" s="6"/>
      <c r="G140" s="6"/>
      <c r="H140" s="6"/>
      <c r="I140" s="6"/>
      <c r="J140" s="6"/>
      <c r="K140" s="6"/>
      <c r="L140" s="11">
        <f>SUM(L110+L122+L138)</f>
        <v>0</v>
      </c>
      <c r="M140" s="11">
        <f>SUM(M110+M122+M138)</f>
        <v>0</v>
      </c>
      <c r="N140" s="11">
        <f>SUM(N110+N122+N138)</f>
        <v>0</v>
      </c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4" x14ac:dyDescent="0.25">
      <c r="A142" s="13" t="s">
        <v>113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4" x14ac:dyDescent="0.25">
      <c r="A144" s="13" t="s">
        <v>148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4" x14ac:dyDescent="0.25">
      <c r="A148" s="13"/>
      <c r="B148" s="36"/>
      <c r="C148" s="36"/>
      <c r="D148" s="13"/>
      <c r="E148" s="13"/>
      <c r="F148" s="13"/>
      <c r="G148" s="13"/>
      <c r="H148" s="13"/>
      <c r="I148" s="13"/>
    </row>
    <row r="149" spans="1:14" x14ac:dyDescent="0.25">
      <c r="A149" s="13"/>
      <c r="B149" s="4"/>
      <c r="C149" s="4"/>
      <c r="D149" s="4"/>
      <c r="E149" s="4"/>
      <c r="F149" s="13"/>
      <c r="G149" s="13"/>
      <c r="H149" s="13"/>
      <c r="I149" s="13"/>
    </row>
    <row r="150" spans="1:14" x14ac:dyDescent="0.25">
      <c r="A150" s="13"/>
      <c r="B150" s="4"/>
      <c r="C150" s="4"/>
      <c r="D150" s="4"/>
      <c r="E150" s="4"/>
      <c r="F150" s="4"/>
      <c r="G150" s="13"/>
      <c r="H150" s="13"/>
      <c r="I150" s="13"/>
    </row>
    <row r="151" spans="1:14" x14ac:dyDescent="0.25">
      <c r="A151" s="13"/>
      <c r="B151" s="13"/>
      <c r="C151" s="4"/>
      <c r="D151" s="4"/>
      <c r="E151" s="4"/>
      <c r="F151" s="4"/>
      <c r="G151" s="13"/>
      <c r="H151" s="13"/>
      <c r="I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</sheetData>
  <mergeCells count="10">
    <mergeCell ref="M7:N7"/>
    <mergeCell ref="B56:C56"/>
    <mergeCell ref="B57:F57"/>
    <mergeCell ref="B148:C148"/>
    <mergeCell ref="A1:N1"/>
    <mergeCell ref="A2:N2"/>
    <mergeCell ref="F3:G3"/>
    <mergeCell ref="B4:H4"/>
    <mergeCell ref="C6:K6"/>
    <mergeCell ref="C7:E7"/>
  </mergeCells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84"/>
  <sheetViews>
    <sheetView tabSelected="1" view="pageBreakPreview" zoomScale="110" zoomScaleNormal="142" zoomScaleSheetLayoutView="110" workbookViewId="0">
      <selection activeCell="N86" sqref="N86"/>
    </sheetView>
  </sheetViews>
  <sheetFormatPr defaultRowHeight="13.2" x14ac:dyDescent="0.25"/>
  <cols>
    <col min="2" max="2" width="30" customWidth="1"/>
    <col min="3" max="3" width="15.33203125" customWidth="1"/>
    <col min="5" max="5" width="11.5546875" bestFit="1" customWidth="1"/>
    <col min="12" max="12" width="10.109375" customWidth="1"/>
    <col min="13" max="13" width="9.6640625" customWidth="1"/>
    <col min="14" max="14" width="10.109375" customWidth="1"/>
  </cols>
  <sheetData>
    <row r="2" spans="1:14" ht="15.6" x14ac:dyDescent="0.3">
      <c r="A2" s="37" t="s">
        <v>222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6" x14ac:dyDescent="0.3">
      <c r="A3" s="37" t="s">
        <v>223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F4" s="38"/>
      <c r="G4" s="38"/>
    </row>
    <row r="5" spans="1:14" x14ac:dyDescent="0.25">
      <c r="B5" s="39" t="s">
        <v>176</v>
      </c>
      <c r="C5" s="39"/>
      <c r="D5" s="39"/>
      <c r="E5" s="39"/>
      <c r="F5" s="39"/>
      <c r="G5" s="39"/>
      <c r="H5" s="39"/>
    </row>
    <row r="6" spans="1:14" x14ac:dyDescent="0.25">
      <c r="B6" s="24"/>
      <c r="C6" s="24"/>
      <c r="D6" s="24"/>
      <c r="E6" s="24"/>
      <c r="F6" s="24"/>
      <c r="G6" s="24"/>
      <c r="H6" s="24"/>
    </row>
    <row r="7" spans="1:14" ht="13.8" thickBot="1" x14ac:dyDescent="0.3">
      <c r="B7" t="s">
        <v>2</v>
      </c>
    </row>
    <row r="8" spans="1:14" ht="13.8" thickBot="1" x14ac:dyDescent="0.3">
      <c r="A8" s="20"/>
      <c r="B8" s="20"/>
      <c r="C8" s="40" t="s">
        <v>36</v>
      </c>
      <c r="D8" s="41"/>
      <c r="E8" s="41"/>
      <c r="F8" s="41"/>
      <c r="G8" s="41"/>
      <c r="H8" s="41"/>
      <c r="I8" s="41"/>
      <c r="J8" s="41"/>
      <c r="K8" s="42"/>
      <c r="L8" s="19"/>
    </row>
    <row r="9" spans="1:14" ht="13.8" thickBot="1" x14ac:dyDescent="0.3">
      <c r="A9" s="4"/>
      <c r="B9" s="4"/>
      <c r="C9" s="40" t="s">
        <v>35</v>
      </c>
      <c r="D9" s="41"/>
      <c r="E9" s="42"/>
      <c r="F9" s="5" t="s">
        <v>67</v>
      </c>
      <c r="G9" s="5" t="s">
        <v>68</v>
      </c>
      <c r="H9" s="5" t="s">
        <v>70</v>
      </c>
      <c r="I9" s="5" t="s">
        <v>71</v>
      </c>
      <c r="J9" s="5" t="s">
        <v>69</v>
      </c>
      <c r="K9" s="5" t="s">
        <v>92</v>
      </c>
      <c r="L9" s="21" t="s">
        <v>72</v>
      </c>
      <c r="M9" s="34" t="s">
        <v>112</v>
      </c>
      <c r="N9" s="35"/>
    </row>
    <row r="10" spans="1:14" x14ac:dyDescent="0.25">
      <c r="A10" s="6" t="s">
        <v>0</v>
      </c>
      <c r="B10" s="7" t="s">
        <v>1</v>
      </c>
      <c r="C10" s="8" t="s">
        <v>3</v>
      </c>
      <c r="D10" s="8" t="s">
        <v>6</v>
      </c>
      <c r="E10" s="8" t="s">
        <v>129</v>
      </c>
      <c r="F10" s="9" t="s">
        <v>66</v>
      </c>
      <c r="G10" s="9" t="s">
        <v>90</v>
      </c>
      <c r="H10" s="8" t="s">
        <v>4</v>
      </c>
      <c r="I10" s="8" t="s">
        <v>5</v>
      </c>
      <c r="J10" s="8" t="s">
        <v>91</v>
      </c>
      <c r="K10" s="8" t="s">
        <v>93</v>
      </c>
      <c r="L10" s="22">
        <v>2023</v>
      </c>
      <c r="M10" s="22">
        <v>2024</v>
      </c>
      <c r="N10" s="22">
        <v>2025</v>
      </c>
    </row>
    <row r="11" spans="1:14" x14ac:dyDescent="0.25">
      <c r="A11" s="6"/>
      <c r="B11" s="6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  <c r="L11" s="7"/>
      <c r="M11" s="16"/>
      <c r="N11" s="16"/>
    </row>
    <row r="12" spans="1:14" x14ac:dyDescent="0.25">
      <c r="A12" s="10">
        <v>6</v>
      </c>
      <c r="B12" s="10" t="s">
        <v>7</v>
      </c>
      <c r="C12" s="25">
        <v>854210</v>
      </c>
      <c r="D12" s="25">
        <f t="shared" ref="D12:J12" si="0">SUM(D13+D41+D47+D50+D57)</f>
        <v>63400</v>
      </c>
      <c r="E12" s="25">
        <v>117800</v>
      </c>
      <c r="F12" s="25">
        <v>6640</v>
      </c>
      <c r="G12" s="25">
        <v>8360</v>
      </c>
      <c r="H12" s="25">
        <f t="shared" si="0"/>
        <v>10010</v>
      </c>
      <c r="I12" s="25">
        <f t="shared" si="0"/>
        <v>6640</v>
      </c>
      <c r="J12" s="25">
        <f t="shared" si="0"/>
        <v>0</v>
      </c>
      <c r="K12" s="25">
        <f>SUM(K13+K41+K47+K50+K57)</f>
        <v>0</v>
      </c>
      <c r="L12" s="25">
        <v>1067060</v>
      </c>
      <c r="M12" s="25">
        <v>1041380</v>
      </c>
      <c r="N12" s="25">
        <v>1041380</v>
      </c>
    </row>
    <row r="13" spans="1:14" x14ac:dyDescent="0.25">
      <c r="A13" s="10">
        <v>63</v>
      </c>
      <c r="B13" s="10" t="s">
        <v>9</v>
      </c>
      <c r="C13" s="25">
        <v>854210</v>
      </c>
      <c r="D13" s="25">
        <f t="shared" ref="D13:K13" si="1">SUM(D14:D40)</f>
        <v>0</v>
      </c>
      <c r="E13" s="25"/>
      <c r="F13" s="25">
        <v>6640</v>
      </c>
      <c r="G13" s="25"/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  <c r="L13" s="25">
        <f>SUM(C13:K13)</f>
        <v>860850</v>
      </c>
      <c r="M13" s="25">
        <v>941350</v>
      </c>
      <c r="N13" s="25">
        <v>941350</v>
      </c>
    </row>
    <row r="14" spans="1:14" x14ac:dyDescent="0.25">
      <c r="A14" s="12">
        <v>63231</v>
      </c>
      <c r="B14" s="12" t="s">
        <v>136</v>
      </c>
      <c r="C14" s="26"/>
      <c r="D14" s="26"/>
      <c r="E14" s="26"/>
      <c r="F14" s="26"/>
      <c r="G14" s="26"/>
      <c r="H14" s="26"/>
      <c r="I14" s="26"/>
      <c r="J14" s="26"/>
      <c r="K14" s="26"/>
      <c r="L14" s="25"/>
      <c r="M14" s="26"/>
      <c r="N14" s="26"/>
    </row>
    <row r="15" spans="1:14" x14ac:dyDescent="0.25">
      <c r="A15" s="12">
        <v>63241</v>
      </c>
      <c r="B15" s="12" t="s">
        <v>135</v>
      </c>
      <c r="C15" s="26" t="s">
        <v>225</v>
      </c>
      <c r="D15" s="26"/>
      <c r="E15" s="26"/>
      <c r="F15" s="26"/>
      <c r="G15" s="26"/>
      <c r="H15" s="26"/>
      <c r="I15" s="26"/>
      <c r="J15" s="26"/>
      <c r="K15" s="26"/>
      <c r="L15" s="25"/>
      <c r="M15" s="26"/>
      <c r="N15" s="26"/>
    </row>
    <row r="16" spans="1:14" x14ac:dyDescent="0.25">
      <c r="A16" s="6">
        <v>63311</v>
      </c>
      <c r="B16" s="6" t="s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6"/>
      <c r="N16" s="26"/>
    </row>
    <row r="17" spans="1:14" x14ac:dyDescent="0.25">
      <c r="A17" s="6">
        <v>63313</v>
      </c>
      <c r="B17" s="6" t="s">
        <v>74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6"/>
      <c r="N17" s="26"/>
    </row>
    <row r="18" spans="1:14" x14ac:dyDescent="0.25">
      <c r="A18" s="6">
        <v>63314</v>
      </c>
      <c r="B18" s="6" t="s">
        <v>75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6"/>
      <c r="N18" s="26"/>
    </row>
    <row r="19" spans="1:14" x14ac:dyDescent="0.25">
      <c r="A19" s="6">
        <v>63321</v>
      </c>
      <c r="B19" s="6" t="s">
        <v>10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6"/>
      <c r="N19" s="26"/>
    </row>
    <row r="20" spans="1:14" x14ac:dyDescent="0.25">
      <c r="A20" s="6">
        <v>63323</v>
      </c>
      <c r="B20" s="6" t="s">
        <v>73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6"/>
      <c r="N20" s="26"/>
    </row>
    <row r="21" spans="1:14" x14ac:dyDescent="0.25">
      <c r="A21" s="6">
        <v>63324</v>
      </c>
      <c r="B21" s="6" t="s">
        <v>76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6"/>
      <c r="N21" s="26"/>
    </row>
    <row r="22" spans="1:14" x14ac:dyDescent="0.25">
      <c r="A22" s="6">
        <v>63414</v>
      </c>
      <c r="B22" s="6" t="s">
        <v>11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6"/>
      <c r="N22" s="26"/>
    </row>
    <row r="23" spans="1:14" x14ac:dyDescent="0.25">
      <c r="A23" s="6">
        <v>63423</v>
      </c>
      <c r="B23" s="6" t="s">
        <v>216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6"/>
      <c r="N23" s="26"/>
    </row>
    <row r="24" spans="1:14" x14ac:dyDescent="0.25">
      <c r="A24" s="6">
        <v>63416</v>
      </c>
      <c r="B24" s="6" t="s">
        <v>12</v>
      </c>
      <c r="C24" s="27"/>
      <c r="D24" s="27"/>
      <c r="E24" s="27"/>
      <c r="F24" s="27"/>
      <c r="G24" s="25">
        <v>0</v>
      </c>
      <c r="H24" s="27"/>
      <c r="I24" s="27"/>
      <c r="J24" s="27"/>
      <c r="K24" s="27"/>
      <c r="L24" s="27"/>
      <c r="M24" s="26"/>
      <c r="N24" s="26"/>
    </row>
    <row r="25" spans="1:14" x14ac:dyDescent="0.25">
      <c r="A25" s="11">
        <v>636</v>
      </c>
      <c r="B25" s="11" t="s">
        <v>178</v>
      </c>
      <c r="C25" s="28">
        <v>836310</v>
      </c>
      <c r="D25" s="27">
        <v>0</v>
      </c>
      <c r="E25" s="27">
        <v>0</v>
      </c>
      <c r="F25" s="28">
        <v>6640</v>
      </c>
      <c r="G25" s="25">
        <f>G27</f>
        <v>0</v>
      </c>
      <c r="H25" s="27">
        <v>0</v>
      </c>
      <c r="I25" s="27">
        <v>0</v>
      </c>
      <c r="J25" s="27">
        <v>0</v>
      </c>
      <c r="K25" s="27"/>
      <c r="L25" s="28">
        <v>842950</v>
      </c>
      <c r="M25" s="26"/>
      <c r="N25" s="26"/>
    </row>
    <row r="26" spans="1:14" x14ac:dyDescent="0.25">
      <c r="A26" s="6">
        <v>63612</v>
      </c>
      <c r="B26" s="6" t="s">
        <v>154</v>
      </c>
      <c r="C26" s="27">
        <v>835780</v>
      </c>
      <c r="D26" s="27">
        <v>0</v>
      </c>
      <c r="E26" s="27">
        <v>0</v>
      </c>
      <c r="F26" s="27">
        <v>0</v>
      </c>
      <c r="G26" s="25">
        <v>0</v>
      </c>
      <c r="H26" s="27">
        <v>0</v>
      </c>
      <c r="I26" s="27">
        <v>0</v>
      </c>
      <c r="J26" s="27">
        <v>0</v>
      </c>
      <c r="K26" s="27"/>
      <c r="L26" s="27">
        <v>835780</v>
      </c>
      <c r="M26" s="26"/>
      <c r="N26" s="26"/>
    </row>
    <row r="27" spans="1:14" x14ac:dyDescent="0.25">
      <c r="A27" s="6">
        <v>63613</v>
      </c>
      <c r="B27" s="6" t="s">
        <v>155</v>
      </c>
      <c r="C27" s="27"/>
      <c r="D27" s="27"/>
      <c r="E27" s="27"/>
      <c r="F27" s="27">
        <v>6640</v>
      </c>
      <c r="G27" s="25"/>
      <c r="H27" s="27"/>
      <c r="I27" s="27"/>
      <c r="J27" s="27"/>
      <c r="K27" s="27"/>
      <c r="L27" s="27">
        <v>6640</v>
      </c>
      <c r="M27" s="26"/>
      <c r="N27" s="26"/>
    </row>
    <row r="28" spans="1:14" x14ac:dyDescent="0.25">
      <c r="A28" s="6">
        <v>63622</v>
      </c>
      <c r="B28" s="6" t="s">
        <v>156</v>
      </c>
      <c r="C28" s="27">
        <v>530</v>
      </c>
      <c r="D28" s="27"/>
      <c r="E28" s="27"/>
      <c r="F28" s="27"/>
      <c r="G28" s="25"/>
      <c r="H28" s="27"/>
      <c r="I28" s="27"/>
      <c r="J28" s="27"/>
      <c r="K28" s="27"/>
      <c r="L28" s="27">
        <v>530</v>
      </c>
      <c r="M28" s="26"/>
      <c r="N28" s="26"/>
    </row>
    <row r="29" spans="1:14" x14ac:dyDescent="0.25">
      <c r="A29" s="6">
        <v>63623</v>
      </c>
      <c r="B29" s="6" t="s">
        <v>157</v>
      </c>
      <c r="C29" s="27"/>
      <c r="D29" s="27"/>
      <c r="E29" s="27"/>
      <c r="F29" s="27"/>
      <c r="G29" s="25"/>
      <c r="H29" s="27"/>
      <c r="I29" s="27"/>
      <c r="J29" s="27"/>
      <c r="K29" s="27"/>
      <c r="L29" s="27"/>
      <c r="M29" s="26"/>
      <c r="N29" s="26"/>
    </row>
    <row r="30" spans="1:14" x14ac:dyDescent="0.25">
      <c r="A30" s="11">
        <v>638</v>
      </c>
      <c r="B30" s="11" t="s">
        <v>206</v>
      </c>
      <c r="C30" s="28">
        <v>17900</v>
      </c>
      <c r="D30" s="27"/>
      <c r="E30" s="27"/>
      <c r="F30" s="27"/>
      <c r="G30" s="25"/>
      <c r="H30" s="27"/>
      <c r="I30" s="27"/>
      <c r="J30" s="27"/>
      <c r="K30" s="27"/>
      <c r="L30" s="28">
        <v>17900</v>
      </c>
      <c r="M30" s="26"/>
      <c r="N30" s="26"/>
    </row>
    <row r="31" spans="1:14" x14ac:dyDescent="0.25">
      <c r="A31" s="6">
        <v>63812</v>
      </c>
      <c r="B31" s="6" t="s">
        <v>158</v>
      </c>
      <c r="C31" s="27"/>
      <c r="D31" s="27"/>
      <c r="E31" s="27"/>
      <c r="F31" s="27"/>
      <c r="G31" s="25"/>
      <c r="H31" s="27"/>
      <c r="I31" s="27"/>
      <c r="J31" s="27"/>
      <c r="K31" s="27"/>
      <c r="L31" s="27"/>
      <c r="M31" s="26"/>
      <c r="N31" s="26"/>
    </row>
    <row r="32" spans="1:14" x14ac:dyDescent="0.25">
      <c r="A32" s="6">
        <v>63813</v>
      </c>
      <c r="B32" s="6" t="s">
        <v>159</v>
      </c>
      <c r="C32" s="27">
        <v>17900</v>
      </c>
      <c r="D32" s="27"/>
      <c r="E32" s="27"/>
      <c r="F32" s="27"/>
      <c r="G32" s="25"/>
      <c r="H32" s="27"/>
      <c r="I32" s="27"/>
      <c r="J32" s="27"/>
      <c r="K32" s="27"/>
      <c r="L32" s="27">
        <v>17900</v>
      </c>
      <c r="M32" s="26"/>
      <c r="N32" s="26"/>
    </row>
    <row r="33" spans="1:14" x14ac:dyDescent="0.25">
      <c r="A33" s="6">
        <v>63814</v>
      </c>
      <c r="B33" s="6" t="s">
        <v>160</v>
      </c>
      <c r="C33" s="27"/>
      <c r="D33" s="27"/>
      <c r="E33" s="27"/>
      <c r="F33" s="27"/>
      <c r="G33" s="25"/>
      <c r="H33" s="27"/>
      <c r="I33" s="27"/>
      <c r="J33" s="27"/>
      <c r="K33" s="27"/>
      <c r="L33" s="27"/>
      <c r="M33" s="26"/>
      <c r="N33" s="26"/>
    </row>
    <row r="34" spans="1:14" x14ac:dyDescent="0.25">
      <c r="A34" s="6">
        <v>63822</v>
      </c>
      <c r="B34" s="6" t="s">
        <v>161</v>
      </c>
      <c r="C34" s="27"/>
      <c r="D34" s="27"/>
      <c r="E34" s="27"/>
      <c r="F34" s="27"/>
      <c r="G34" s="25"/>
      <c r="H34" s="27"/>
      <c r="I34" s="27"/>
      <c r="J34" s="27"/>
      <c r="K34" s="27"/>
      <c r="L34" s="27"/>
      <c r="M34" s="26"/>
      <c r="N34" s="26"/>
    </row>
    <row r="35" spans="1:14" x14ac:dyDescent="0.25">
      <c r="A35" s="6">
        <v>63823</v>
      </c>
      <c r="B35" s="6" t="s">
        <v>162</v>
      </c>
      <c r="C35" s="27"/>
      <c r="D35" s="27"/>
      <c r="E35" s="27"/>
      <c r="F35" s="27"/>
      <c r="G35" s="25"/>
      <c r="H35" s="27"/>
      <c r="I35" s="27"/>
      <c r="J35" s="27"/>
      <c r="K35" s="27"/>
      <c r="L35" s="27"/>
      <c r="M35" s="26"/>
      <c r="N35" s="26"/>
    </row>
    <row r="36" spans="1:14" x14ac:dyDescent="0.25">
      <c r="A36" s="6">
        <v>63824</v>
      </c>
      <c r="B36" s="6" t="s">
        <v>163</v>
      </c>
      <c r="C36" s="27"/>
      <c r="D36" s="27"/>
      <c r="E36" s="27"/>
      <c r="F36" s="27"/>
      <c r="G36" s="25"/>
      <c r="H36" s="27"/>
      <c r="I36" s="27"/>
      <c r="J36" s="27"/>
      <c r="K36" s="27"/>
      <c r="L36" s="27"/>
      <c r="M36" s="26"/>
      <c r="N36" s="26"/>
    </row>
    <row r="37" spans="1:14" x14ac:dyDescent="0.25">
      <c r="A37" s="6">
        <v>63911</v>
      </c>
      <c r="B37" s="6" t="s">
        <v>164</v>
      </c>
      <c r="C37" s="27"/>
      <c r="D37" s="27"/>
      <c r="E37" s="27"/>
      <c r="F37" s="27"/>
      <c r="G37" s="25"/>
      <c r="H37" s="27"/>
      <c r="I37" s="27"/>
      <c r="J37" s="27"/>
      <c r="K37" s="27"/>
      <c r="L37" s="27"/>
      <c r="M37" s="26"/>
      <c r="N37" s="26"/>
    </row>
    <row r="38" spans="1:14" x14ac:dyDescent="0.25">
      <c r="A38" s="6">
        <v>63921</v>
      </c>
      <c r="B38" s="6" t="s">
        <v>165</v>
      </c>
      <c r="C38" s="27"/>
      <c r="D38" s="27"/>
      <c r="E38" s="27"/>
      <c r="F38" s="27"/>
      <c r="G38" s="25"/>
      <c r="H38" s="27"/>
      <c r="I38" s="27"/>
      <c r="J38" s="27"/>
      <c r="K38" s="27"/>
      <c r="L38" s="27"/>
      <c r="M38" s="26"/>
      <c r="N38" s="26"/>
    </row>
    <row r="39" spans="1:14" x14ac:dyDescent="0.25">
      <c r="A39" s="6">
        <v>63931</v>
      </c>
      <c r="B39" s="6" t="s">
        <v>166</v>
      </c>
      <c r="C39" s="27"/>
      <c r="D39" s="27"/>
      <c r="E39" s="27"/>
      <c r="F39" s="27"/>
      <c r="G39" s="25"/>
      <c r="H39" s="27"/>
      <c r="I39" s="27"/>
      <c r="J39" s="27"/>
      <c r="K39" s="27"/>
      <c r="L39" s="27"/>
      <c r="M39" s="26"/>
      <c r="N39" s="26"/>
    </row>
    <row r="40" spans="1:14" x14ac:dyDescent="0.25">
      <c r="A40" s="6">
        <v>63941</v>
      </c>
      <c r="B40" s="6" t="s">
        <v>167</v>
      </c>
      <c r="C40" s="27"/>
      <c r="D40" s="27"/>
      <c r="E40" s="27"/>
      <c r="F40" s="27"/>
      <c r="G40" s="25"/>
      <c r="H40" s="27"/>
      <c r="I40" s="27"/>
      <c r="J40" s="27"/>
      <c r="K40" s="27"/>
      <c r="L40" s="27"/>
      <c r="M40" s="26"/>
      <c r="N40" s="26"/>
    </row>
    <row r="41" spans="1:14" x14ac:dyDescent="0.25">
      <c r="A41" s="10">
        <v>64</v>
      </c>
      <c r="B41" s="10" t="s">
        <v>13</v>
      </c>
      <c r="C41" s="25"/>
      <c r="D41" s="25">
        <f t="shared" ref="D41:K41" si="2">SUM(D43:D46)</f>
        <v>0</v>
      </c>
      <c r="E41" s="25">
        <f t="shared" si="2"/>
        <v>0</v>
      </c>
      <c r="F41" s="25">
        <f t="shared" si="2"/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0</v>
      </c>
      <c r="L41" s="28">
        <f>SUM(D41:K41)</f>
        <v>0</v>
      </c>
      <c r="M41" s="25">
        <v>0</v>
      </c>
      <c r="N41" s="25">
        <v>0</v>
      </c>
    </row>
    <row r="42" spans="1:14" x14ac:dyDescent="0.25">
      <c r="A42" s="10">
        <v>641</v>
      </c>
      <c r="B42" s="10" t="s">
        <v>180</v>
      </c>
      <c r="C42" s="25"/>
      <c r="D42" s="25"/>
      <c r="E42" s="25"/>
      <c r="F42" s="25"/>
      <c r="G42" s="25"/>
      <c r="H42" s="25">
        <f>H44+G45+H46</f>
        <v>0</v>
      </c>
      <c r="I42" s="25"/>
      <c r="J42" s="25"/>
      <c r="K42" s="25"/>
      <c r="L42" s="28">
        <f>SUM(H42:K42)</f>
        <v>0</v>
      </c>
      <c r="M42" s="25"/>
      <c r="N42" s="25"/>
    </row>
    <row r="43" spans="1:14" x14ac:dyDescent="0.25">
      <c r="A43" s="6">
        <v>64131</v>
      </c>
      <c r="B43" s="6" t="s">
        <v>14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6"/>
      <c r="N43" s="26"/>
    </row>
    <row r="44" spans="1:14" x14ac:dyDescent="0.25">
      <c r="A44" s="6">
        <v>64132</v>
      </c>
      <c r="B44" s="6" t="s">
        <v>15</v>
      </c>
      <c r="C44" s="27"/>
      <c r="D44" s="27"/>
      <c r="E44" s="27"/>
      <c r="F44" s="27"/>
      <c r="G44" s="27">
        <v>0</v>
      </c>
      <c r="H44" s="27"/>
      <c r="I44" s="27"/>
      <c r="J44" s="27"/>
      <c r="K44" s="27"/>
      <c r="L44" s="27">
        <f>SUM(H44:K44)</f>
        <v>0</v>
      </c>
      <c r="M44" s="26"/>
      <c r="N44" s="26"/>
    </row>
    <row r="45" spans="1:14" x14ac:dyDescent="0.25">
      <c r="A45" s="6">
        <v>64199</v>
      </c>
      <c r="B45" s="6" t="s">
        <v>16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6"/>
      <c r="N45" s="26"/>
    </row>
    <row r="46" spans="1:14" x14ac:dyDescent="0.25">
      <c r="A46" s="6">
        <v>64229</v>
      </c>
      <c r="B46" s="6" t="s">
        <v>131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6"/>
      <c r="N46" s="26"/>
    </row>
    <row r="47" spans="1:14" x14ac:dyDescent="0.25">
      <c r="A47" s="10">
        <v>65</v>
      </c>
      <c r="B47" s="10" t="s">
        <v>94</v>
      </c>
      <c r="C47" s="25"/>
      <c r="D47" s="25">
        <f t="shared" ref="D47:K47" si="3">SUM(D49+R49)</f>
        <v>0</v>
      </c>
      <c r="E47" s="25">
        <f t="shared" si="3"/>
        <v>0</v>
      </c>
      <c r="F47" s="25">
        <f t="shared" si="3"/>
        <v>0</v>
      </c>
      <c r="G47" s="25">
        <f t="shared" si="3"/>
        <v>8360</v>
      </c>
      <c r="H47" s="25">
        <f t="shared" si="3"/>
        <v>0</v>
      </c>
      <c r="I47" s="25">
        <f t="shared" si="3"/>
        <v>0</v>
      </c>
      <c r="J47" s="25">
        <f t="shared" si="3"/>
        <v>0</v>
      </c>
      <c r="K47" s="25">
        <f t="shared" si="3"/>
        <v>0</v>
      </c>
      <c r="L47" s="28">
        <f>SUM(D47:K47)</f>
        <v>8360</v>
      </c>
      <c r="M47" s="25">
        <v>8360</v>
      </c>
      <c r="N47" s="25">
        <v>8360</v>
      </c>
    </row>
    <row r="48" spans="1:14" x14ac:dyDescent="0.25">
      <c r="A48" s="10">
        <v>652</v>
      </c>
      <c r="B48" s="10" t="s">
        <v>179</v>
      </c>
      <c r="C48" s="25"/>
      <c r="D48" s="25"/>
      <c r="E48" s="25"/>
      <c r="F48" s="25"/>
      <c r="G48" s="25">
        <f>G49</f>
        <v>8360</v>
      </c>
      <c r="H48" s="25"/>
      <c r="I48" s="25"/>
      <c r="J48" s="25"/>
      <c r="K48" s="25"/>
      <c r="L48" s="28">
        <f>SUM(G48:K48)</f>
        <v>8360</v>
      </c>
      <c r="M48" s="25"/>
      <c r="N48" s="25"/>
    </row>
    <row r="49" spans="1:14" x14ac:dyDescent="0.25">
      <c r="A49" s="6">
        <v>65269</v>
      </c>
      <c r="B49" s="6" t="s">
        <v>17</v>
      </c>
      <c r="C49" s="27"/>
      <c r="D49" s="27"/>
      <c r="E49" s="27"/>
      <c r="F49" s="27"/>
      <c r="G49" s="27">
        <v>8360</v>
      </c>
      <c r="H49" s="27"/>
      <c r="I49" s="27"/>
      <c r="J49" s="27"/>
      <c r="K49" s="27"/>
      <c r="L49" s="27">
        <f>SUM(G49:K49)</f>
        <v>8360</v>
      </c>
      <c r="M49" s="26"/>
      <c r="N49" s="26"/>
    </row>
    <row r="50" spans="1:14" x14ac:dyDescent="0.25">
      <c r="A50" s="10">
        <v>66</v>
      </c>
      <c r="B50" s="10" t="s">
        <v>77</v>
      </c>
      <c r="C50" s="25"/>
      <c r="D50" s="25">
        <f t="shared" ref="D50:J50" si="4">SUM(D52:D56)</f>
        <v>0</v>
      </c>
      <c r="E50" s="25">
        <f t="shared" si="4"/>
        <v>0</v>
      </c>
      <c r="F50" s="25">
        <f t="shared" si="4"/>
        <v>0</v>
      </c>
      <c r="G50" s="25">
        <f t="shared" si="4"/>
        <v>0</v>
      </c>
      <c r="H50" s="25">
        <f t="shared" si="4"/>
        <v>10010</v>
      </c>
      <c r="I50" s="25">
        <v>6640</v>
      </c>
      <c r="J50" s="25">
        <f t="shared" si="4"/>
        <v>0</v>
      </c>
      <c r="K50" s="25">
        <f>SUM(K52:K56)</f>
        <v>0</v>
      </c>
      <c r="L50" s="28">
        <v>16650</v>
      </c>
      <c r="M50" s="25">
        <v>16650</v>
      </c>
      <c r="N50" s="25">
        <v>16650</v>
      </c>
    </row>
    <row r="51" spans="1:14" x14ac:dyDescent="0.25">
      <c r="A51" s="10">
        <v>661</v>
      </c>
      <c r="B51" s="10" t="s">
        <v>77</v>
      </c>
      <c r="C51" s="25"/>
      <c r="D51" s="25"/>
      <c r="E51" s="25"/>
      <c r="F51" s="25"/>
      <c r="G51" s="25"/>
      <c r="H51" s="25">
        <f>H52+H53</f>
        <v>10010</v>
      </c>
      <c r="I51" s="25"/>
      <c r="J51" s="25"/>
      <c r="K51" s="25"/>
      <c r="L51" s="28">
        <v>10010</v>
      </c>
      <c r="M51" s="25"/>
      <c r="N51" s="25"/>
    </row>
    <row r="52" spans="1:14" x14ac:dyDescent="0.25">
      <c r="A52" s="6">
        <v>66142</v>
      </c>
      <c r="B52" s="6" t="s">
        <v>18</v>
      </c>
      <c r="C52" s="27"/>
      <c r="D52" s="27"/>
      <c r="E52" s="27"/>
      <c r="F52" s="27"/>
      <c r="G52" s="27"/>
      <c r="H52" s="27">
        <v>270</v>
      </c>
      <c r="I52" s="27"/>
      <c r="J52" s="27"/>
      <c r="K52" s="27"/>
      <c r="L52" s="27">
        <v>270</v>
      </c>
      <c r="M52" s="26"/>
      <c r="N52" s="26"/>
    </row>
    <row r="53" spans="1:14" x14ac:dyDescent="0.25">
      <c r="A53" s="6">
        <v>66151</v>
      </c>
      <c r="B53" s="6" t="s">
        <v>19</v>
      </c>
      <c r="C53" s="27"/>
      <c r="D53" s="27"/>
      <c r="E53" s="27"/>
      <c r="F53" s="27"/>
      <c r="G53" s="27"/>
      <c r="H53" s="27">
        <v>9740</v>
      </c>
      <c r="I53" s="27"/>
      <c r="J53" s="27"/>
      <c r="K53" s="27"/>
      <c r="L53" s="27">
        <f>SUM(H53:K53)</f>
        <v>9740</v>
      </c>
      <c r="M53" s="26"/>
      <c r="N53" s="26"/>
    </row>
    <row r="54" spans="1:14" x14ac:dyDescent="0.25">
      <c r="A54" s="11">
        <v>663</v>
      </c>
      <c r="B54" s="11" t="s">
        <v>211</v>
      </c>
      <c r="C54" s="28"/>
      <c r="D54" s="28"/>
      <c r="E54" s="28"/>
      <c r="F54" s="28"/>
      <c r="G54" s="28"/>
      <c r="H54" s="28"/>
      <c r="I54" s="28">
        <v>6640</v>
      </c>
      <c r="J54" s="28"/>
      <c r="K54" s="28"/>
      <c r="L54" s="28">
        <v>6640</v>
      </c>
      <c r="M54" s="28"/>
      <c r="N54" s="28"/>
    </row>
    <row r="55" spans="1:14" x14ac:dyDescent="0.25">
      <c r="A55" s="6">
        <v>66314</v>
      </c>
      <c r="B55" s="6" t="s">
        <v>78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6"/>
      <c r="N55" s="26"/>
    </row>
    <row r="56" spans="1:14" x14ac:dyDescent="0.25">
      <c r="A56" s="6">
        <v>66324</v>
      </c>
      <c r="B56" s="6" t="s">
        <v>79</v>
      </c>
      <c r="C56" s="27"/>
      <c r="D56" s="27"/>
      <c r="E56" s="27"/>
      <c r="F56" s="27"/>
      <c r="G56" s="27"/>
      <c r="H56" s="27"/>
      <c r="I56" s="27">
        <v>6640</v>
      </c>
      <c r="J56" s="27"/>
      <c r="K56" s="27"/>
      <c r="L56" s="27">
        <v>6640</v>
      </c>
      <c r="M56" s="26"/>
      <c r="N56" s="26"/>
    </row>
    <row r="57" spans="1:14" x14ac:dyDescent="0.25">
      <c r="A57" s="10">
        <v>67</v>
      </c>
      <c r="B57" s="10" t="s">
        <v>20</v>
      </c>
      <c r="C57" s="26"/>
      <c r="D57" s="25">
        <f t="shared" ref="D57:J57" si="5">SUM(D59:D61)</f>
        <v>63400</v>
      </c>
      <c r="E57" s="25">
        <f t="shared" si="5"/>
        <v>117800</v>
      </c>
      <c r="F57" s="25">
        <f t="shared" si="5"/>
        <v>0</v>
      </c>
      <c r="G57" s="25">
        <f t="shared" si="5"/>
        <v>0</v>
      </c>
      <c r="H57" s="25">
        <f t="shared" si="5"/>
        <v>0</v>
      </c>
      <c r="I57" s="25"/>
      <c r="J57" s="25">
        <f t="shared" si="5"/>
        <v>0</v>
      </c>
      <c r="K57" s="25">
        <f>SUM(K59:K61)</f>
        <v>0</v>
      </c>
      <c r="L57" s="28">
        <f>SUM(D57:K57)</f>
        <v>181200</v>
      </c>
      <c r="M57" s="25">
        <v>75020</v>
      </c>
      <c r="N57" s="25">
        <v>75020</v>
      </c>
    </row>
    <row r="58" spans="1:14" x14ac:dyDescent="0.25">
      <c r="A58" s="10">
        <v>671</v>
      </c>
      <c r="B58" s="10" t="s">
        <v>177</v>
      </c>
      <c r="C58" s="25"/>
      <c r="D58" s="25">
        <f>D59+D60</f>
        <v>63400</v>
      </c>
      <c r="E58" s="25">
        <v>117800</v>
      </c>
      <c r="F58" s="25"/>
      <c r="G58" s="25"/>
      <c r="H58" s="25"/>
      <c r="I58" s="25"/>
      <c r="J58" s="25"/>
      <c r="K58" s="25"/>
      <c r="L58" s="28">
        <f>SUM(D58:K58)</f>
        <v>181200</v>
      </c>
      <c r="M58" s="28"/>
      <c r="N58" s="25"/>
    </row>
    <row r="59" spans="1:14" x14ac:dyDescent="0.25">
      <c r="A59" s="6">
        <v>67111</v>
      </c>
      <c r="B59" s="6" t="s">
        <v>21</v>
      </c>
      <c r="C59" s="27"/>
      <c r="D59" s="27">
        <v>63400</v>
      </c>
      <c r="E59" s="27">
        <v>11620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/>
      <c r="L59" s="27">
        <v>75020</v>
      </c>
      <c r="M59" s="26"/>
      <c r="N59" s="26"/>
    </row>
    <row r="60" spans="1:14" x14ac:dyDescent="0.25">
      <c r="A60" s="6">
        <v>67121</v>
      </c>
      <c r="B60" s="6" t="s">
        <v>80</v>
      </c>
      <c r="C60" s="27"/>
      <c r="D60" s="27"/>
      <c r="E60" s="27">
        <v>106180</v>
      </c>
      <c r="F60" s="27"/>
      <c r="G60" s="27"/>
      <c r="H60" s="27"/>
      <c r="I60" s="27"/>
      <c r="J60" s="27"/>
      <c r="K60" s="27"/>
      <c r="L60" s="27">
        <v>106180</v>
      </c>
      <c r="M60" s="26"/>
      <c r="N60" s="26"/>
    </row>
    <row r="61" spans="1:14" x14ac:dyDescent="0.25">
      <c r="A61" s="6">
        <v>67141</v>
      </c>
      <c r="B61" s="6" t="s">
        <v>152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6"/>
      <c r="N61" s="26"/>
    </row>
    <row r="62" spans="1:14" x14ac:dyDescent="0.25">
      <c r="A62" s="10">
        <v>7</v>
      </c>
      <c r="B62" s="10" t="s">
        <v>89</v>
      </c>
      <c r="C62" s="25"/>
      <c r="D62" s="25">
        <f t="shared" ref="D62:K62" si="6">SUM(D63+Q63)</f>
        <v>0</v>
      </c>
      <c r="E62" s="25">
        <f t="shared" si="6"/>
        <v>0</v>
      </c>
      <c r="F62" s="25">
        <f t="shared" si="6"/>
        <v>0</v>
      </c>
      <c r="G62" s="25">
        <f t="shared" si="6"/>
        <v>0</v>
      </c>
      <c r="H62" s="25">
        <f t="shared" si="6"/>
        <v>0</v>
      </c>
      <c r="I62" s="25">
        <f t="shared" si="6"/>
        <v>0</v>
      </c>
      <c r="J62" s="25">
        <v>280</v>
      </c>
      <c r="K62" s="25">
        <f t="shared" si="6"/>
        <v>0</v>
      </c>
      <c r="L62" s="28">
        <v>280</v>
      </c>
      <c r="M62" s="25">
        <v>280</v>
      </c>
      <c r="N62" s="25">
        <v>280</v>
      </c>
    </row>
    <row r="63" spans="1:14" x14ac:dyDescent="0.25">
      <c r="A63" s="10">
        <v>72</v>
      </c>
      <c r="B63" s="10" t="s">
        <v>132</v>
      </c>
      <c r="C63" s="25"/>
      <c r="D63" s="25">
        <f t="shared" ref="D63:K63" si="7">SUM(D65:D68)</f>
        <v>0</v>
      </c>
      <c r="E63" s="25">
        <f t="shared" si="7"/>
        <v>0</v>
      </c>
      <c r="F63" s="25">
        <f t="shared" si="7"/>
        <v>0</v>
      </c>
      <c r="G63" s="25">
        <f t="shared" si="7"/>
        <v>0</v>
      </c>
      <c r="H63" s="25">
        <f t="shared" si="7"/>
        <v>0</v>
      </c>
      <c r="I63" s="25">
        <f t="shared" si="7"/>
        <v>0</v>
      </c>
      <c r="J63" s="25">
        <v>280</v>
      </c>
      <c r="K63" s="25">
        <f t="shared" si="7"/>
        <v>0</v>
      </c>
      <c r="L63" s="28">
        <v>280</v>
      </c>
      <c r="M63" s="25">
        <v>280</v>
      </c>
      <c r="N63" s="25">
        <v>280</v>
      </c>
    </row>
    <row r="64" spans="1:14" x14ac:dyDescent="0.25">
      <c r="A64" s="10">
        <v>721</v>
      </c>
      <c r="B64" s="10" t="s">
        <v>181</v>
      </c>
      <c r="C64" s="25"/>
      <c r="D64" s="25"/>
      <c r="E64" s="25"/>
      <c r="F64" s="25"/>
      <c r="G64" s="25"/>
      <c r="H64" s="25"/>
      <c r="I64" s="25"/>
      <c r="J64" s="25">
        <v>280</v>
      </c>
      <c r="K64" s="25"/>
      <c r="L64" s="28">
        <v>280</v>
      </c>
      <c r="M64" s="25"/>
      <c r="N64" s="25"/>
    </row>
    <row r="65" spans="1:14" x14ac:dyDescent="0.25">
      <c r="A65" s="6">
        <v>72129</v>
      </c>
      <c r="B65" s="6" t="s">
        <v>22</v>
      </c>
      <c r="C65" s="27"/>
      <c r="D65" s="27"/>
      <c r="E65" s="27"/>
      <c r="F65" s="27"/>
      <c r="G65" s="27"/>
      <c r="H65" s="27"/>
      <c r="I65" s="27"/>
      <c r="J65" s="27">
        <v>280</v>
      </c>
      <c r="K65" s="27"/>
      <c r="L65" s="27">
        <v>280</v>
      </c>
      <c r="M65" s="26"/>
      <c r="N65" s="26"/>
    </row>
    <row r="66" spans="1:14" x14ac:dyDescent="0.25">
      <c r="A66" s="11">
        <v>722</v>
      </c>
      <c r="B66" s="11" t="s">
        <v>182</v>
      </c>
      <c r="C66" s="27"/>
      <c r="D66" s="27"/>
      <c r="E66" s="27"/>
      <c r="F66" s="27"/>
      <c r="G66" s="27"/>
      <c r="H66" s="27"/>
      <c r="I66" s="27"/>
      <c r="J66" s="28"/>
      <c r="K66" s="27"/>
      <c r="L66" s="27"/>
      <c r="M66" s="26"/>
      <c r="N66" s="26"/>
    </row>
    <row r="67" spans="1:14" x14ac:dyDescent="0.25">
      <c r="A67" s="6">
        <v>72273</v>
      </c>
      <c r="B67" s="6" t="s">
        <v>23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26"/>
    </row>
    <row r="68" spans="1:14" x14ac:dyDescent="0.25">
      <c r="A68" s="6">
        <v>72319</v>
      </c>
      <c r="B68" s="6" t="s">
        <v>24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6"/>
      <c r="N68" s="26"/>
    </row>
    <row r="69" spans="1:14" x14ac:dyDescent="0.25">
      <c r="A69" s="10">
        <v>8</v>
      </c>
      <c r="B69" s="10" t="s">
        <v>98</v>
      </c>
      <c r="C69" s="25"/>
      <c r="D69" s="25">
        <f t="shared" ref="D69:K69" si="8">SUM(D70+R70)</f>
        <v>0</v>
      </c>
      <c r="E69" s="25">
        <f t="shared" si="8"/>
        <v>0</v>
      </c>
      <c r="F69" s="25">
        <f t="shared" si="8"/>
        <v>0</v>
      </c>
      <c r="G69" s="25">
        <f t="shared" si="8"/>
        <v>0</v>
      </c>
      <c r="H69" s="25">
        <f t="shared" si="8"/>
        <v>0</v>
      </c>
      <c r="I69" s="25">
        <f t="shared" si="8"/>
        <v>0</v>
      </c>
      <c r="J69" s="25">
        <f t="shared" si="8"/>
        <v>0</v>
      </c>
      <c r="K69" s="25">
        <f t="shared" si="8"/>
        <v>0</v>
      </c>
      <c r="L69" s="28"/>
      <c r="M69" s="25"/>
      <c r="N69" s="25"/>
    </row>
    <row r="70" spans="1:14" x14ac:dyDescent="0.25">
      <c r="A70" s="10">
        <v>84</v>
      </c>
      <c r="B70" s="10" t="s">
        <v>133</v>
      </c>
      <c r="C70" s="25"/>
      <c r="D70" s="25">
        <f t="shared" ref="D70:K70" si="9">SUM(D71+Q71)</f>
        <v>0</v>
      </c>
      <c r="E70" s="25">
        <f t="shared" si="9"/>
        <v>0</v>
      </c>
      <c r="F70" s="25">
        <f t="shared" si="9"/>
        <v>0</v>
      </c>
      <c r="G70" s="25">
        <f t="shared" si="9"/>
        <v>0</v>
      </c>
      <c r="H70" s="25">
        <f t="shared" si="9"/>
        <v>0</v>
      </c>
      <c r="I70" s="25">
        <f t="shared" si="9"/>
        <v>0</v>
      </c>
      <c r="J70" s="25">
        <f t="shared" si="9"/>
        <v>0</v>
      </c>
      <c r="K70" s="25">
        <f t="shared" si="9"/>
        <v>0</v>
      </c>
      <c r="L70" s="28"/>
      <c r="M70" s="25"/>
      <c r="N70" s="25"/>
    </row>
    <row r="71" spans="1:14" x14ac:dyDescent="0.25">
      <c r="A71" s="6">
        <v>84221</v>
      </c>
      <c r="B71" s="6" t="s">
        <v>97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6"/>
      <c r="N71" s="26"/>
    </row>
    <row r="72" spans="1:14" x14ac:dyDescent="0.25">
      <c r="A72" s="11">
        <v>9</v>
      </c>
      <c r="B72" s="11" t="s">
        <v>192</v>
      </c>
      <c r="C72" s="27"/>
      <c r="D72" s="27"/>
      <c r="E72" s="27"/>
      <c r="F72" s="27"/>
      <c r="G72" s="27"/>
      <c r="H72" s="28"/>
      <c r="I72" s="27"/>
      <c r="J72" s="27"/>
      <c r="K72" s="27"/>
      <c r="L72" s="28"/>
      <c r="M72" s="26"/>
      <c r="N72" s="26"/>
    </row>
    <row r="73" spans="1:14" x14ac:dyDescent="0.25">
      <c r="A73" s="11">
        <v>92</v>
      </c>
      <c r="B73" s="11" t="s">
        <v>193</v>
      </c>
      <c r="C73" s="27"/>
      <c r="D73" s="27"/>
      <c r="E73" s="27"/>
      <c r="F73" s="27"/>
      <c r="G73" s="27"/>
      <c r="H73" s="28"/>
      <c r="I73" s="27"/>
      <c r="J73" s="27"/>
      <c r="K73" s="27"/>
      <c r="L73" s="28"/>
      <c r="M73" s="26"/>
      <c r="N73" s="26"/>
    </row>
    <row r="74" spans="1:14" x14ac:dyDescent="0.25">
      <c r="A74" s="11">
        <v>922</v>
      </c>
      <c r="B74" s="11" t="s">
        <v>191</v>
      </c>
      <c r="C74" s="27"/>
      <c r="D74" s="27"/>
      <c r="E74" s="27"/>
      <c r="F74" s="27"/>
      <c r="G74" s="27"/>
      <c r="H74" s="28"/>
      <c r="I74" s="27"/>
      <c r="J74" s="27"/>
      <c r="K74" s="27"/>
      <c r="L74" s="28"/>
      <c r="M74" s="26"/>
      <c r="N74" s="26"/>
    </row>
    <row r="75" spans="1:14" x14ac:dyDescent="0.25">
      <c r="A75" s="12">
        <v>92211</v>
      </c>
      <c r="B75" s="12" t="s">
        <v>190</v>
      </c>
      <c r="C75" s="27">
        <v>72770</v>
      </c>
      <c r="D75" s="27"/>
      <c r="E75" s="27">
        <v>7730</v>
      </c>
      <c r="F75" s="27"/>
      <c r="G75" s="27"/>
      <c r="H75" s="27"/>
      <c r="I75" s="27"/>
      <c r="J75" s="27"/>
      <c r="K75" s="27"/>
      <c r="L75" s="27">
        <v>80500</v>
      </c>
      <c r="M75" s="26"/>
      <c r="N75" s="26"/>
    </row>
    <row r="76" spans="1:14" x14ac:dyDescent="0.25">
      <c r="A76" s="6"/>
      <c r="B76" s="10" t="s">
        <v>130</v>
      </c>
      <c r="C76" s="25">
        <v>926980</v>
      </c>
      <c r="D76" s="25">
        <f>SUM(D12+D62+D69)</f>
        <v>63400</v>
      </c>
      <c r="E76" s="25">
        <v>125530</v>
      </c>
      <c r="F76" s="25">
        <v>6640</v>
      </c>
      <c r="G76" s="25">
        <v>8360</v>
      </c>
      <c r="H76" s="25">
        <v>10010</v>
      </c>
      <c r="I76" s="25">
        <v>6640</v>
      </c>
      <c r="J76" s="25">
        <v>280</v>
      </c>
      <c r="K76" s="25">
        <f>SUM(K12+K62+K69)</f>
        <v>0</v>
      </c>
      <c r="L76" s="25">
        <v>1147840</v>
      </c>
      <c r="M76" s="25">
        <v>1041660</v>
      </c>
      <c r="N76" s="25">
        <v>1041660</v>
      </c>
    </row>
    <row r="77" spans="1:14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</row>
    <row r="79" spans="1:14" x14ac:dyDescent="0.25">
      <c r="B79" s="4" t="s">
        <v>25</v>
      </c>
    </row>
    <row r="81" spans="1:14" x14ac:dyDescent="0.25">
      <c r="A81" s="10">
        <v>3</v>
      </c>
      <c r="B81" s="10" t="s">
        <v>26</v>
      </c>
      <c r="C81" s="25">
        <v>908550</v>
      </c>
      <c r="D81" s="25">
        <f>SUM(D82+D104+D160)</f>
        <v>63400</v>
      </c>
      <c r="E81" s="25">
        <f>SUM(E82+E104)</f>
        <v>19350</v>
      </c>
      <c r="F81" s="25">
        <v>5970</v>
      </c>
      <c r="G81" s="25">
        <f>SUM(G82+G104+G160)</f>
        <v>8360</v>
      </c>
      <c r="H81" s="25">
        <v>10010</v>
      </c>
      <c r="I81" s="25"/>
      <c r="J81" s="25"/>
      <c r="K81" s="25">
        <f>SUM(K82+K104+K160)</f>
        <v>0</v>
      </c>
      <c r="L81" s="25">
        <v>1015640</v>
      </c>
      <c r="M81" s="25">
        <v>1015640</v>
      </c>
      <c r="N81" s="25">
        <v>1015640</v>
      </c>
    </row>
    <row r="82" spans="1:14" x14ac:dyDescent="0.25">
      <c r="A82" s="10">
        <v>31</v>
      </c>
      <c r="B82" s="10" t="s">
        <v>27</v>
      </c>
      <c r="C82" s="25">
        <v>825890</v>
      </c>
      <c r="D82" s="25"/>
      <c r="E82" s="25">
        <v>5320</v>
      </c>
      <c r="F82" s="25"/>
      <c r="G82" s="25">
        <f>SUM(G85:G103)</f>
        <v>0</v>
      </c>
      <c r="H82" s="25">
        <f>SUM(H85:H103)</f>
        <v>0</v>
      </c>
      <c r="I82" s="25">
        <f>SUM(I85:I103)</f>
        <v>0</v>
      </c>
      <c r="J82" s="25">
        <f>SUM(J85:J103)</f>
        <v>0</v>
      </c>
      <c r="K82" s="25">
        <f>SUM(K85:K103)</f>
        <v>0</v>
      </c>
      <c r="L82" s="25">
        <v>831210</v>
      </c>
      <c r="M82" s="25">
        <v>831210</v>
      </c>
      <c r="N82" s="25">
        <v>831210</v>
      </c>
    </row>
    <row r="83" spans="1:14" x14ac:dyDescent="0.25">
      <c r="A83" s="10">
        <v>311</v>
      </c>
      <c r="B83" s="10" t="s">
        <v>185</v>
      </c>
      <c r="C83" s="25">
        <v>689590</v>
      </c>
      <c r="D83" s="25"/>
      <c r="E83" s="25">
        <f>SUM(E85)</f>
        <v>4170</v>
      </c>
      <c r="F83" s="25"/>
      <c r="G83" s="25"/>
      <c r="H83" s="25"/>
      <c r="I83" s="25"/>
      <c r="J83" s="25"/>
      <c r="K83" s="25"/>
      <c r="L83" s="25">
        <v>693760</v>
      </c>
      <c r="M83" s="25"/>
      <c r="N83" s="25"/>
    </row>
    <row r="84" spans="1:14" x14ac:dyDescent="0.25">
      <c r="A84" s="10">
        <v>3111</v>
      </c>
      <c r="B84" s="10" t="s">
        <v>195</v>
      </c>
      <c r="C84" s="25">
        <v>526700</v>
      </c>
      <c r="D84" s="25"/>
      <c r="E84" s="25">
        <v>4170</v>
      </c>
      <c r="F84" s="25"/>
      <c r="G84" s="25"/>
      <c r="H84" s="25"/>
      <c r="I84" s="25"/>
      <c r="J84" s="25"/>
      <c r="K84" s="25"/>
      <c r="L84" s="25">
        <v>530870</v>
      </c>
      <c r="M84" s="25"/>
      <c r="N84" s="25"/>
    </row>
    <row r="85" spans="1:14" x14ac:dyDescent="0.25">
      <c r="A85" s="6">
        <v>31111</v>
      </c>
      <c r="B85" s="6" t="s">
        <v>196</v>
      </c>
      <c r="C85" s="27">
        <v>488370</v>
      </c>
      <c r="D85" s="27">
        <v>0</v>
      </c>
      <c r="E85" s="27">
        <v>4170</v>
      </c>
      <c r="F85" s="27"/>
      <c r="G85" s="25">
        <v>0</v>
      </c>
      <c r="H85" s="25">
        <v>0</v>
      </c>
      <c r="I85" s="25">
        <v>0</v>
      </c>
      <c r="J85" s="25">
        <v>0</v>
      </c>
      <c r="K85" s="25"/>
      <c r="L85" s="26">
        <v>492540</v>
      </c>
      <c r="M85" s="27"/>
      <c r="N85" s="27"/>
    </row>
    <row r="86" spans="1:14" x14ac:dyDescent="0.25">
      <c r="A86" s="6">
        <v>31112</v>
      </c>
      <c r="B86" s="6" t="s">
        <v>197</v>
      </c>
      <c r="C86" s="27">
        <v>38330</v>
      </c>
      <c r="D86" s="27"/>
      <c r="E86" s="27"/>
      <c r="F86" s="27"/>
      <c r="G86" s="25"/>
      <c r="H86" s="25"/>
      <c r="I86" s="25"/>
      <c r="J86" s="25"/>
      <c r="K86" s="25"/>
      <c r="L86" s="26">
        <v>38330</v>
      </c>
      <c r="M86" s="27"/>
      <c r="N86" s="27"/>
    </row>
    <row r="87" spans="1:14" x14ac:dyDescent="0.25">
      <c r="A87" s="6">
        <v>31113</v>
      </c>
      <c r="B87" s="6" t="s">
        <v>213</v>
      </c>
      <c r="C87" s="27">
        <v>0</v>
      </c>
      <c r="D87" s="27"/>
      <c r="E87" s="27"/>
      <c r="F87" s="27"/>
      <c r="G87" s="25"/>
      <c r="H87" s="25"/>
      <c r="I87" s="25"/>
      <c r="J87" s="25"/>
      <c r="K87" s="25"/>
      <c r="L87" s="26"/>
      <c r="M87" s="27"/>
      <c r="N87" s="27"/>
    </row>
    <row r="88" spans="1:14" x14ac:dyDescent="0.25">
      <c r="A88" s="11">
        <v>3113</v>
      </c>
      <c r="B88" s="11" t="s">
        <v>198</v>
      </c>
      <c r="C88" s="28">
        <v>45270</v>
      </c>
      <c r="D88" s="27"/>
      <c r="E88" s="27"/>
      <c r="F88" s="27"/>
      <c r="G88" s="25"/>
      <c r="H88" s="25"/>
      <c r="I88" s="25"/>
      <c r="J88" s="25"/>
      <c r="K88" s="25"/>
      <c r="L88" s="25">
        <v>45270</v>
      </c>
      <c r="M88" s="27"/>
      <c r="N88" s="27"/>
    </row>
    <row r="89" spans="1:14" x14ac:dyDescent="0.25">
      <c r="A89" s="12">
        <v>31131</v>
      </c>
      <c r="B89" s="12" t="s">
        <v>198</v>
      </c>
      <c r="C89" s="27">
        <v>45270</v>
      </c>
      <c r="D89" s="27"/>
      <c r="E89" s="27"/>
      <c r="F89" s="27"/>
      <c r="G89" s="25"/>
      <c r="H89" s="25"/>
      <c r="I89" s="25"/>
      <c r="J89" s="25"/>
      <c r="K89" s="25"/>
      <c r="L89" s="26">
        <v>45270</v>
      </c>
      <c r="M89" s="27"/>
      <c r="N89" s="27"/>
    </row>
    <row r="90" spans="1:14" x14ac:dyDescent="0.25">
      <c r="A90" s="11">
        <v>3114</v>
      </c>
      <c r="B90" s="11" t="s">
        <v>199</v>
      </c>
      <c r="C90" s="28">
        <v>117620</v>
      </c>
      <c r="D90" s="27"/>
      <c r="E90" s="27"/>
      <c r="F90" s="27"/>
      <c r="G90" s="25"/>
      <c r="H90" s="25"/>
      <c r="I90" s="25"/>
      <c r="J90" s="25"/>
      <c r="K90" s="25"/>
      <c r="L90" s="25">
        <v>117620</v>
      </c>
      <c r="M90" s="27"/>
      <c r="N90" s="27"/>
    </row>
    <row r="91" spans="1:14" x14ac:dyDescent="0.25">
      <c r="A91" s="12">
        <v>31141</v>
      </c>
      <c r="B91" s="12" t="s">
        <v>199</v>
      </c>
      <c r="C91" s="27">
        <v>117620</v>
      </c>
      <c r="D91" s="27"/>
      <c r="E91" s="27"/>
      <c r="F91" s="27"/>
      <c r="G91" s="25"/>
      <c r="H91" s="25"/>
      <c r="I91" s="25"/>
      <c r="J91" s="25"/>
      <c r="K91" s="25"/>
      <c r="L91" s="26">
        <v>117620</v>
      </c>
      <c r="M91" s="27"/>
      <c r="N91" s="27"/>
    </row>
    <row r="92" spans="1:14" x14ac:dyDescent="0.25">
      <c r="A92" s="11">
        <v>312</v>
      </c>
      <c r="B92" s="11" t="s">
        <v>186</v>
      </c>
      <c r="C92" s="28">
        <v>30850</v>
      </c>
      <c r="D92" s="27"/>
      <c r="E92" s="28">
        <v>460</v>
      </c>
      <c r="F92" s="27"/>
      <c r="G92" s="25"/>
      <c r="H92" s="25"/>
      <c r="I92" s="25"/>
      <c r="J92" s="25"/>
      <c r="K92" s="25"/>
      <c r="L92" s="25">
        <v>31310</v>
      </c>
      <c r="M92" s="27"/>
      <c r="N92" s="27"/>
    </row>
    <row r="93" spans="1:14" x14ac:dyDescent="0.25">
      <c r="A93" s="11">
        <v>3121</v>
      </c>
      <c r="B93" s="11" t="s">
        <v>200</v>
      </c>
      <c r="C93" s="28">
        <v>30850</v>
      </c>
      <c r="D93" s="27">
        <v>0</v>
      </c>
      <c r="E93" s="28">
        <v>460</v>
      </c>
      <c r="F93" s="27"/>
      <c r="G93" s="25">
        <v>0</v>
      </c>
      <c r="H93" s="25">
        <v>0</v>
      </c>
      <c r="I93" s="25">
        <v>0</v>
      </c>
      <c r="J93" s="25">
        <v>0</v>
      </c>
      <c r="K93" s="25"/>
      <c r="L93" s="25">
        <v>31310</v>
      </c>
      <c r="M93" s="27"/>
      <c r="N93" s="27"/>
    </row>
    <row r="94" spans="1:14" x14ac:dyDescent="0.25">
      <c r="A94" s="12">
        <v>31212</v>
      </c>
      <c r="B94" s="12" t="s">
        <v>201</v>
      </c>
      <c r="C94" s="26">
        <v>2950</v>
      </c>
      <c r="D94" s="27"/>
      <c r="E94" s="28"/>
      <c r="F94" s="27"/>
      <c r="G94" s="25"/>
      <c r="H94" s="25"/>
      <c r="I94" s="25"/>
      <c r="J94" s="25"/>
      <c r="K94" s="25"/>
      <c r="L94" s="26">
        <v>2950</v>
      </c>
      <c r="M94" s="27"/>
      <c r="N94" s="27"/>
    </row>
    <row r="95" spans="1:14" x14ac:dyDescent="0.25">
      <c r="A95" s="12">
        <v>31213</v>
      </c>
      <c r="B95" s="12" t="s">
        <v>202</v>
      </c>
      <c r="C95" s="26">
        <v>2500</v>
      </c>
      <c r="D95" s="27"/>
      <c r="E95" s="28"/>
      <c r="F95" s="27"/>
      <c r="G95" s="25"/>
      <c r="H95" s="25"/>
      <c r="I95" s="25"/>
      <c r="J95" s="25"/>
      <c r="K95" s="25"/>
      <c r="L95" s="26">
        <v>2500</v>
      </c>
      <c r="M95" s="27"/>
      <c r="N95" s="27"/>
    </row>
    <row r="96" spans="1:14" x14ac:dyDescent="0.25">
      <c r="A96" s="12">
        <v>31214</v>
      </c>
      <c r="B96" s="12" t="s">
        <v>203</v>
      </c>
      <c r="C96" s="26">
        <v>3960</v>
      </c>
      <c r="D96" s="27"/>
      <c r="E96" s="28"/>
      <c r="F96" s="27"/>
      <c r="G96" s="25"/>
      <c r="H96" s="25"/>
      <c r="I96" s="25"/>
      <c r="J96" s="25"/>
      <c r="K96" s="25"/>
      <c r="L96" s="26">
        <v>3960</v>
      </c>
      <c r="M96" s="27"/>
      <c r="N96" s="27"/>
    </row>
    <row r="97" spans="1:14" x14ac:dyDescent="0.25">
      <c r="A97" s="12">
        <v>31215</v>
      </c>
      <c r="B97" s="12" t="s">
        <v>204</v>
      </c>
      <c r="C97" s="26">
        <v>2860</v>
      </c>
      <c r="D97" s="27"/>
      <c r="E97" s="28"/>
      <c r="F97" s="27"/>
      <c r="G97" s="25"/>
      <c r="H97" s="25"/>
      <c r="I97" s="25"/>
      <c r="J97" s="25"/>
      <c r="K97" s="25"/>
      <c r="L97" s="26">
        <v>2860</v>
      </c>
      <c r="M97" s="27"/>
      <c r="N97" s="27"/>
    </row>
    <row r="98" spans="1:14" x14ac:dyDescent="0.25">
      <c r="A98" s="12">
        <v>31216</v>
      </c>
      <c r="B98" s="12" t="s">
        <v>205</v>
      </c>
      <c r="C98" s="26">
        <v>9290</v>
      </c>
      <c r="D98" s="27"/>
      <c r="E98" s="28"/>
      <c r="F98" s="27"/>
      <c r="G98" s="25"/>
      <c r="H98" s="25"/>
      <c r="I98" s="25"/>
      <c r="J98" s="25"/>
      <c r="K98" s="25"/>
      <c r="L98" s="26">
        <v>9290</v>
      </c>
      <c r="M98" s="27"/>
      <c r="N98" s="27"/>
    </row>
    <row r="99" spans="1:14" x14ac:dyDescent="0.25">
      <c r="A99" s="6">
        <v>31219</v>
      </c>
      <c r="B99" s="6" t="s">
        <v>29</v>
      </c>
      <c r="C99" s="27">
        <v>9290</v>
      </c>
      <c r="D99" s="27"/>
      <c r="E99" s="27"/>
      <c r="F99" s="27">
        <v>0</v>
      </c>
      <c r="G99" s="25"/>
      <c r="H99" s="25"/>
      <c r="I99" s="25"/>
      <c r="J99" s="25"/>
      <c r="K99" s="25"/>
      <c r="L99" s="26">
        <v>9290</v>
      </c>
      <c r="M99" s="27"/>
      <c r="N99" s="27"/>
    </row>
    <row r="100" spans="1:14" x14ac:dyDescent="0.25">
      <c r="A100" s="6">
        <v>31219</v>
      </c>
      <c r="B100" s="6" t="s">
        <v>153</v>
      </c>
      <c r="C100" s="27"/>
      <c r="D100" s="27"/>
      <c r="E100" s="27">
        <v>460</v>
      </c>
      <c r="F100" s="27"/>
      <c r="G100" s="25"/>
      <c r="H100" s="25"/>
      <c r="I100" s="25"/>
      <c r="J100" s="25"/>
      <c r="K100" s="25"/>
      <c r="L100" s="26">
        <v>460</v>
      </c>
      <c r="M100" s="27"/>
      <c r="N100" s="27"/>
    </row>
    <row r="101" spans="1:14" x14ac:dyDescent="0.25">
      <c r="A101" s="11">
        <v>313</v>
      </c>
      <c r="B101" s="11" t="s">
        <v>187</v>
      </c>
      <c r="C101" s="28">
        <v>105450</v>
      </c>
      <c r="D101" s="27"/>
      <c r="E101" s="28">
        <f>SUM(E102+E103)</f>
        <v>690</v>
      </c>
      <c r="F101" s="27"/>
      <c r="G101" s="25"/>
      <c r="H101" s="25"/>
      <c r="I101" s="25"/>
      <c r="J101" s="25"/>
      <c r="K101" s="25"/>
      <c r="L101" s="25">
        <v>106140</v>
      </c>
      <c r="M101" s="27"/>
      <c r="N101" s="27"/>
    </row>
    <row r="102" spans="1:14" x14ac:dyDescent="0.25">
      <c r="A102" s="6">
        <v>31321</v>
      </c>
      <c r="B102" s="6" t="s">
        <v>30</v>
      </c>
      <c r="C102" s="27">
        <v>105450</v>
      </c>
      <c r="D102" s="27">
        <v>0</v>
      </c>
      <c r="E102" s="27">
        <v>690</v>
      </c>
      <c r="F102" s="27"/>
      <c r="G102" s="25">
        <v>0</v>
      </c>
      <c r="H102" s="25">
        <v>0</v>
      </c>
      <c r="I102" s="25">
        <v>0</v>
      </c>
      <c r="J102" s="25">
        <v>0</v>
      </c>
      <c r="K102" s="25"/>
      <c r="L102" s="26">
        <v>106140</v>
      </c>
      <c r="M102" s="27"/>
      <c r="N102" s="27"/>
    </row>
    <row r="103" spans="1:14" x14ac:dyDescent="0.25">
      <c r="A103" s="6">
        <v>31332</v>
      </c>
      <c r="B103" s="6" t="s">
        <v>31</v>
      </c>
      <c r="C103" s="27">
        <v>0</v>
      </c>
      <c r="D103" s="27"/>
      <c r="E103" s="27"/>
      <c r="F103" s="27"/>
      <c r="G103" s="25"/>
      <c r="H103" s="25"/>
      <c r="I103" s="25"/>
      <c r="J103" s="25"/>
      <c r="K103" s="25"/>
      <c r="L103" s="26"/>
      <c r="M103" s="27"/>
      <c r="N103" s="27"/>
    </row>
    <row r="104" spans="1:14" x14ac:dyDescent="0.25">
      <c r="A104" s="10">
        <v>32</v>
      </c>
      <c r="B104" s="10" t="s">
        <v>32</v>
      </c>
      <c r="C104" s="25">
        <v>81660</v>
      </c>
      <c r="D104" s="25">
        <f>SUM(D105+D110+D122+D140)</f>
        <v>62740</v>
      </c>
      <c r="E104" s="25">
        <f>SUM(E105+E110+E122-E140)</f>
        <v>14030</v>
      </c>
      <c r="F104" s="25">
        <v>5970</v>
      </c>
      <c r="G104" s="25">
        <f>SUM(G105+G110+G122+G140)</f>
        <v>8360</v>
      </c>
      <c r="H104" s="25">
        <v>10010</v>
      </c>
      <c r="I104" s="25"/>
      <c r="J104" s="25"/>
      <c r="K104" s="25">
        <f>SUM(K106:K159)</f>
        <v>0</v>
      </c>
      <c r="L104" s="25">
        <v>182770</v>
      </c>
      <c r="M104" s="25">
        <v>182770</v>
      </c>
      <c r="N104" s="25">
        <v>182770</v>
      </c>
    </row>
    <row r="105" spans="1:14" x14ac:dyDescent="0.25">
      <c r="A105" s="10">
        <v>321</v>
      </c>
      <c r="B105" s="10" t="s">
        <v>188</v>
      </c>
      <c r="C105" s="25">
        <f>SUM(C106+C107+C108+C109)</f>
        <v>16600</v>
      </c>
      <c r="D105" s="25">
        <v>41810</v>
      </c>
      <c r="E105" s="25">
        <f>SUM(E106+E107+E108+E109)</f>
        <v>360</v>
      </c>
      <c r="F105" s="25">
        <v>660</v>
      </c>
      <c r="G105" s="25">
        <f>SUM(G106+G107+G108+G109)</f>
        <v>1190</v>
      </c>
      <c r="H105" s="25">
        <v>620</v>
      </c>
      <c r="I105" s="25"/>
      <c r="J105" s="25">
        <v>0</v>
      </c>
      <c r="K105" s="25"/>
      <c r="L105" s="25">
        <v>61240</v>
      </c>
      <c r="M105" s="25"/>
      <c r="N105" s="25"/>
    </row>
    <row r="106" spans="1:14" x14ac:dyDescent="0.25">
      <c r="A106" s="6">
        <v>32119</v>
      </c>
      <c r="B106" s="6" t="s">
        <v>96</v>
      </c>
      <c r="C106" s="26">
        <v>16600</v>
      </c>
      <c r="D106" s="26"/>
      <c r="E106" s="26">
        <v>360</v>
      </c>
      <c r="F106" s="26">
        <v>660</v>
      </c>
      <c r="G106" s="26">
        <v>1190</v>
      </c>
      <c r="H106" s="26">
        <v>620</v>
      </c>
      <c r="I106" s="26"/>
      <c r="J106" s="26">
        <v>0</v>
      </c>
      <c r="K106" s="26"/>
      <c r="L106" s="26">
        <v>19430</v>
      </c>
      <c r="M106" s="27"/>
      <c r="N106" s="27"/>
    </row>
    <row r="107" spans="1:14" x14ac:dyDescent="0.25">
      <c r="A107" s="6">
        <v>32121</v>
      </c>
      <c r="B107" s="6" t="s">
        <v>81</v>
      </c>
      <c r="C107" s="26">
        <v>0</v>
      </c>
      <c r="D107" s="26">
        <v>41810</v>
      </c>
      <c r="E107" s="26"/>
      <c r="F107" s="26"/>
      <c r="G107" s="26">
        <v>0</v>
      </c>
      <c r="H107" s="26">
        <v>0</v>
      </c>
      <c r="I107" s="26">
        <v>0</v>
      </c>
      <c r="J107" s="26">
        <v>0</v>
      </c>
      <c r="K107" s="26"/>
      <c r="L107" s="26">
        <v>41810</v>
      </c>
      <c r="M107" s="27"/>
      <c r="N107" s="27"/>
    </row>
    <row r="108" spans="1:14" x14ac:dyDescent="0.25">
      <c r="A108" s="6">
        <v>32131</v>
      </c>
      <c r="B108" s="6" t="s">
        <v>33</v>
      </c>
      <c r="C108" s="26"/>
      <c r="D108" s="26"/>
      <c r="E108" s="26">
        <v>0</v>
      </c>
      <c r="F108" s="26"/>
      <c r="G108" s="26">
        <v>0</v>
      </c>
      <c r="H108" s="26"/>
      <c r="I108" s="26">
        <v>0</v>
      </c>
      <c r="J108" s="26">
        <v>0</v>
      </c>
      <c r="K108" s="26"/>
      <c r="L108" s="26">
        <v>0</v>
      </c>
      <c r="M108" s="27"/>
      <c r="N108" s="27"/>
    </row>
    <row r="109" spans="1:14" x14ac:dyDescent="0.25">
      <c r="A109" s="6">
        <v>32149</v>
      </c>
      <c r="B109" s="6" t="s">
        <v>34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5"/>
      <c r="M109" s="27"/>
      <c r="N109" s="27"/>
    </row>
    <row r="110" spans="1:14" x14ac:dyDescent="0.25">
      <c r="A110" s="11">
        <v>322</v>
      </c>
      <c r="B110" s="11" t="s">
        <v>183</v>
      </c>
      <c r="C110" s="28">
        <f>SUM(C111+C112+C113+C114+C115+C116+C117+C118+C119+C120+C121)</f>
        <v>0</v>
      </c>
      <c r="D110" s="28">
        <f>SUM(D111+D112+D113+D114+D115+D116+D117+D118+D119+D120+D121)</f>
        <v>12350</v>
      </c>
      <c r="E110" s="28">
        <v>200</v>
      </c>
      <c r="F110" s="28">
        <v>3320</v>
      </c>
      <c r="G110" s="28">
        <v>330</v>
      </c>
      <c r="H110" s="28">
        <v>6360</v>
      </c>
      <c r="I110" s="26"/>
      <c r="J110" s="26">
        <v>0</v>
      </c>
      <c r="K110" s="26"/>
      <c r="L110" s="25">
        <v>22560</v>
      </c>
      <c r="M110" s="27"/>
      <c r="N110" s="27"/>
    </row>
    <row r="111" spans="1:14" x14ac:dyDescent="0.25">
      <c r="A111" s="6">
        <v>32211</v>
      </c>
      <c r="B111" s="6" t="s">
        <v>37</v>
      </c>
      <c r="C111" s="26">
        <v>0</v>
      </c>
      <c r="D111" s="26">
        <v>400</v>
      </c>
      <c r="E111" s="26">
        <v>0</v>
      </c>
      <c r="F111" s="26"/>
      <c r="G111" s="26">
        <v>0</v>
      </c>
      <c r="H111" s="26"/>
      <c r="I111" s="26">
        <v>0</v>
      </c>
      <c r="J111" s="26">
        <v>0</v>
      </c>
      <c r="K111" s="26"/>
      <c r="L111" s="26">
        <v>400</v>
      </c>
      <c r="M111" s="27"/>
      <c r="N111" s="27"/>
    </row>
    <row r="112" spans="1:14" x14ac:dyDescent="0.25">
      <c r="A112" s="6">
        <v>32219</v>
      </c>
      <c r="B112" s="6" t="s">
        <v>95</v>
      </c>
      <c r="C112" s="26"/>
      <c r="D112" s="26">
        <v>1330</v>
      </c>
      <c r="E112" s="26">
        <v>70</v>
      </c>
      <c r="F112" s="26">
        <v>2260</v>
      </c>
      <c r="G112" s="26">
        <v>330</v>
      </c>
      <c r="H112" s="26">
        <v>3580</v>
      </c>
      <c r="I112" s="26"/>
      <c r="J112" s="26">
        <v>0</v>
      </c>
      <c r="K112" s="26"/>
      <c r="L112" s="26">
        <v>7570</v>
      </c>
      <c r="M112" s="27"/>
      <c r="N112" s="27"/>
    </row>
    <row r="113" spans="1:14" x14ac:dyDescent="0.25">
      <c r="A113" s="6">
        <v>32229</v>
      </c>
      <c r="B113" s="6" t="s">
        <v>38</v>
      </c>
      <c r="C113" s="26"/>
      <c r="D113" s="26">
        <v>0</v>
      </c>
      <c r="E113" s="26">
        <v>130</v>
      </c>
      <c r="F113" s="26">
        <v>0</v>
      </c>
      <c r="G113" s="26"/>
      <c r="H113" s="26">
        <v>270</v>
      </c>
      <c r="I113" s="26">
        <v>0</v>
      </c>
      <c r="J113" s="26">
        <v>0</v>
      </c>
      <c r="K113" s="26"/>
      <c r="L113" s="26">
        <v>400</v>
      </c>
      <c r="M113" s="27"/>
      <c r="N113" s="27"/>
    </row>
    <row r="114" spans="1:14" x14ac:dyDescent="0.25">
      <c r="A114" s="6">
        <v>32231</v>
      </c>
      <c r="B114" s="6" t="s">
        <v>39</v>
      </c>
      <c r="C114" s="26"/>
      <c r="D114" s="26">
        <v>4250</v>
      </c>
      <c r="E114" s="26">
        <v>0</v>
      </c>
      <c r="F114" s="26">
        <v>0</v>
      </c>
      <c r="G114" s="26"/>
      <c r="H114" s="26">
        <v>530</v>
      </c>
      <c r="I114" s="26">
        <v>0</v>
      </c>
      <c r="J114" s="26">
        <v>0</v>
      </c>
      <c r="K114" s="26"/>
      <c r="L114" s="26">
        <v>4780</v>
      </c>
      <c r="M114" s="27"/>
      <c r="N114" s="27"/>
    </row>
    <row r="115" spans="1:14" x14ac:dyDescent="0.25">
      <c r="A115" s="6">
        <v>32233</v>
      </c>
      <c r="B115" s="6" t="s">
        <v>40</v>
      </c>
      <c r="C115" s="26">
        <v>0</v>
      </c>
      <c r="D115" s="26">
        <v>3980</v>
      </c>
      <c r="E115" s="26">
        <v>0</v>
      </c>
      <c r="F115" s="26">
        <v>0</v>
      </c>
      <c r="G115" s="26"/>
      <c r="H115" s="26">
        <v>530</v>
      </c>
      <c r="I115" s="26">
        <v>0</v>
      </c>
      <c r="J115" s="26">
        <v>0</v>
      </c>
      <c r="K115" s="26"/>
      <c r="L115" s="26">
        <v>4510</v>
      </c>
      <c r="M115" s="27"/>
      <c r="N115" s="27"/>
    </row>
    <row r="116" spans="1:14" x14ac:dyDescent="0.25">
      <c r="A116" s="6">
        <v>32234</v>
      </c>
      <c r="B116" s="6" t="s">
        <v>41</v>
      </c>
      <c r="C116" s="26">
        <v>0</v>
      </c>
      <c r="D116" s="26">
        <v>2390</v>
      </c>
      <c r="E116" s="26">
        <v>0</v>
      </c>
      <c r="F116" s="26">
        <v>0</v>
      </c>
      <c r="G116" s="26">
        <v>0</v>
      </c>
      <c r="H116" s="26"/>
      <c r="I116" s="26">
        <v>0</v>
      </c>
      <c r="J116" s="26">
        <v>0</v>
      </c>
      <c r="K116" s="26"/>
      <c r="L116" s="26">
        <v>2390</v>
      </c>
      <c r="M116" s="27"/>
      <c r="N116" s="27"/>
    </row>
    <row r="117" spans="1:14" x14ac:dyDescent="0.25">
      <c r="A117" s="6">
        <v>32239</v>
      </c>
      <c r="B117" s="6" t="s">
        <v>42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5"/>
      <c r="M117" s="27"/>
      <c r="N117" s="27"/>
    </row>
    <row r="118" spans="1:14" x14ac:dyDescent="0.25">
      <c r="A118" s="6">
        <v>32244</v>
      </c>
      <c r="B118" s="6" t="s">
        <v>82</v>
      </c>
      <c r="C118" s="26">
        <v>0</v>
      </c>
      <c r="D118" s="26"/>
      <c r="E118" s="26">
        <v>0</v>
      </c>
      <c r="F118" s="26">
        <v>400</v>
      </c>
      <c r="G118" s="26"/>
      <c r="H118" s="26">
        <v>1330</v>
      </c>
      <c r="I118" s="26"/>
      <c r="J118" s="26">
        <v>0</v>
      </c>
      <c r="K118" s="26"/>
      <c r="L118" s="26">
        <v>1730</v>
      </c>
      <c r="M118" s="27"/>
      <c r="N118" s="27"/>
    </row>
    <row r="119" spans="1:14" x14ac:dyDescent="0.25">
      <c r="A119" s="6">
        <v>32251</v>
      </c>
      <c r="B119" s="6" t="s">
        <v>43</v>
      </c>
      <c r="C119" s="26">
        <v>0</v>
      </c>
      <c r="D119" s="26"/>
      <c r="E119" s="26">
        <v>0</v>
      </c>
      <c r="F119" s="26">
        <v>660</v>
      </c>
      <c r="G119" s="26">
        <v>0</v>
      </c>
      <c r="H119" s="26">
        <v>0</v>
      </c>
      <c r="I119" s="26"/>
      <c r="J119" s="26">
        <v>0</v>
      </c>
      <c r="K119" s="26"/>
      <c r="L119" s="26">
        <v>660</v>
      </c>
      <c r="M119" s="27"/>
      <c r="N119" s="27"/>
    </row>
    <row r="120" spans="1:14" x14ac:dyDescent="0.25">
      <c r="A120" s="6">
        <v>32252</v>
      </c>
      <c r="B120" s="6" t="s">
        <v>44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5"/>
      <c r="M120" s="27"/>
      <c r="N120" s="27"/>
    </row>
    <row r="121" spans="1:14" x14ac:dyDescent="0.25">
      <c r="A121" s="6">
        <v>32271</v>
      </c>
      <c r="B121" s="6" t="s">
        <v>83</v>
      </c>
      <c r="C121" s="26">
        <v>0</v>
      </c>
      <c r="D121" s="26"/>
      <c r="E121" s="26">
        <v>0</v>
      </c>
      <c r="F121" s="26"/>
      <c r="G121" s="26"/>
      <c r="H121" s="26">
        <v>120</v>
      </c>
      <c r="I121" s="26">
        <v>0</v>
      </c>
      <c r="J121" s="26"/>
      <c r="K121" s="26"/>
      <c r="L121" s="26">
        <v>120</v>
      </c>
      <c r="M121" s="27"/>
      <c r="N121" s="27"/>
    </row>
    <row r="122" spans="1:14" x14ac:dyDescent="0.25">
      <c r="A122" s="11">
        <v>323</v>
      </c>
      <c r="B122" s="11" t="s">
        <v>184</v>
      </c>
      <c r="C122" s="28">
        <v>16120</v>
      </c>
      <c r="D122" s="28">
        <f>SUM(D123+D124+D125+D126+D127+D128+D129+D130+D131+D132+D133+D134+D135+D136+D137+D139)</f>
        <v>6450</v>
      </c>
      <c r="E122" s="28">
        <v>13470</v>
      </c>
      <c r="F122" s="28">
        <v>1720</v>
      </c>
      <c r="G122" s="28">
        <f>SUM(G123+G124+G125+G126+G127+G128+G129+G130+G131+G132+G133+G134+G135+G136+G137)</f>
        <v>3650</v>
      </c>
      <c r="H122" s="28">
        <v>2520</v>
      </c>
      <c r="I122" s="28">
        <v>0</v>
      </c>
      <c r="J122" s="28"/>
      <c r="K122" s="26"/>
      <c r="L122" s="25">
        <v>43930</v>
      </c>
      <c r="M122" s="27"/>
      <c r="N122" s="27"/>
    </row>
    <row r="123" spans="1:14" x14ac:dyDescent="0.25">
      <c r="A123" s="6">
        <v>32311</v>
      </c>
      <c r="B123" s="6" t="s">
        <v>84</v>
      </c>
      <c r="C123" s="26"/>
      <c r="D123" s="26">
        <v>820</v>
      </c>
      <c r="E123" s="26"/>
      <c r="F123" s="26"/>
      <c r="G123" s="26"/>
      <c r="H123" s="26"/>
      <c r="I123" s="26"/>
      <c r="J123" s="26"/>
      <c r="K123" s="26"/>
      <c r="L123" s="26">
        <v>820</v>
      </c>
      <c r="M123" s="27"/>
      <c r="N123" s="27"/>
    </row>
    <row r="124" spans="1:14" x14ac:dyDescent="0.25">
      <c r="A124" s="6">
        <v>32313</v>
      </c>
      <c r="B124" s="6" t="s">
        <v>45</v>
      </c>
      <c r="C124" s="26"/>
      <c r="D124" s="26">
        <v>270</v>
      </c>
      <c r="E124" s="26"/>
      <c r="F124" s="26"/>
      <c r="G124" s="26"/>
      <c r="H124" s="26">
        <v>70</v>
      </c>
      <c r="I124" s="26"/>
      <c r="J124" s="26"/>
      <c r="K124" s="26"/>
      <c r="L124" s="26">
        <v>340</v>
      </c>
      <c r="M124" s="27"/>
      <c r="N124" s="27"/>
    </row>
    <row r="125" spans="1:14" x14ac:dyDescent="0.25">
      <c r="A125" s="6">
        <v>32319</v>
      </c>
      <c r="B125" s="6" t="s">
        <v>46</v>
      </c>
      <c r="C125" s="26">
        <v>8820</v>
      </c>
      <c r="D125" s="26"/>
      <c r="E125" s="26">
        <v>200</v>
      </c>
      <c r="F125" s="26"/>
      <c r="G125" s="26">
        <v>3650</v>
      </c>
      <c r="H125" s="26"/>
      <c r="I125" s="26"/>
      <c r="J125" s="26"/>
      <c r="K125" s="26"/>
      <c r="L125" s="26">
        <v>12670</v>
      </c>
      <c r="M125" s="27"/>
      <c r="N125" s="27"/>
    </row>
    <row r="126" spans="1:14" x14ac:dyDescent="0.25">
      <c r="A126" s="6">
        <v>32329</v>
      </c>
      <c r="B126" s="6" t="s">
        <v>47</v>
      </c>
      <c r="C126" s="26">
        <v>0</v>
      </c>
      <c r="D126" s="26"/>
      <c r="E126" s="26">
        <v>13270</v>
      </c>
      <c r="F126" s="26">
        <v>400</v>
      </c>
      <c r="G126" s="26"/>
      <c r="H126" s="26">
        <v>1330</v>
      </c>
      <c r="I126" s="26">
        <v>0</v>
      </c>
      <c r="J126" s="26">
        <v>0</v>
      </c>
      <c r="K126" s="26"/>
      <c r="L126" s="26">
        <v>15000</v>
      </c>
      <c r="M126" s="27"/>
      <c r="N126" s="27"/>
    </row>
    <row r="127" spans="1:14" x14ac:dyDescent="0.25">
      <c r="A127" s="6">
        <v>32339</v>
      </c>
      <c r="B127" s="6" t="s">
        <v>48</v>
      </c>
      <c r="C127" s="26"/>
      <c r="D127" s="26">
        <v>250</v>
      </c>
      <c r="E127" s="26"/>
      <c r="F127" s="26"/>
      <c r="G127" s="26"/>
      <c r="H127" s="26"/>
      <c r="I127" s="26"/>
      <c r="J127" s="26"/>
      <c r="K127" s="26"/>
      <c r="L127" s="26">
        <v>250</v>
      </c>
      <c r="M127" s="27"/>
      <c r="N127" s="27"/>
    </row>
    <row r="128" spans="1:14" x14ac:dyDescent="0.25">
      <c r="A128" s="6">
        <v>32349</v>
      </c>
      <c r="B128" s="6" t="s">
        <v>49</v>
      </c>
      <c r="C128" s="26"/>
      <c r="D128" s="26">
        <v>2650</v>
      </c>
      <c r="E128" s="26"/>
      <c r="F128" s="26"/>
      <c r="G128" s="26"/>
      <c r="H128" s="26">
        <v>130</v>
      </c>
      <c r="I128" s="26"/>
      <c r="J128" s="26"/>
      <c r="K128" s="26"/>
      <c r="L128" s="26">
        <v>2780</v>
      </c>
      <c r="M128" s="27"/>
      <c r="N128" s="27"/>
    </row>
    <row r="129" spans="1:14" x14ac:dyDescent="0.25">
      <c r="A129" s="6">
        <v>32359</v>
      </c>
      <c r="B129" s="6" t="s">
        <v>50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5"/>
      <c r="M129" s="27"/>
      <c r="N129" s="27"/>
    </row>
    <row r="130" spans="1:14" x14ac:dyDescent="0.25">
      <c r="A130" s="6">
        <v>32361</v>
      </c>
      <c r="B130" s="6" t="s">
        <v>51</v>
      </c>
      <c r="C130" s="26"/>
      <c r="D130" s="26"/>
      <c r="E130" s="26"/>
      <c r="F130" s="26">
        <v>860</v>
      </c>
      <c r="G130" s="26"/>
      <c r="H130" s="26"/>
      <c r="I130" s="26"/>
      <c r="J130" s="26"/>
      <c r="K130" s="26"/>
      <c r="L130" s="26">
        <v>860</v>
      </c>
      <c r="M130" s="27"/>
      <c r="N130" s="27"/>
    </row>
    <row r="131" spans="1:14" x14ac:dyDescent="0.25">
      <c r="A131" s="6">
        <v>32369</v>
      </c>
      <c r="B131" s="6" t="s">
        <v>52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5"/>
      <c r="M131" s="27"/>
      <c r="N131" s="27"/>
    </row>
    <row r="132" spans="1:14" x14ac:dyDescent="0.25">
      <c r="A132" s="6">
        <v>32371</v>
      </c>
      <c r="B132" s="6" t="s">
        <v>53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5"/>
      <c r="M132" s="27"/>
      <c r="N132" s="27"/>
    </row>
    <row r="133" spans="1:14" x14ac:dyDescent="0.25">
      <c r="A133" s="6">
        <v>32372</v>
      </c>
      <c r="B133" s="6" t="s">
        <v>54</v>
      </c>
      <c r="C133" s="26">
        <v>7300</v>
      </c>
      <c r="D133" s="26"/>
      <c r="E133" s="26"/>
      <c r="F133" s="26"/>
      <c r="G133" s="26"/>
      <c r="H133" s="26"/>
      <c r="I133" s="26"/>
      <c r="J133" s="26"/>
      <c r="K133" s="26"/>
      <c r="L133" s="26">
        <v>7300</v>
      </c>
      <c r="M133" s="27"/>
      <c r="N133" s="27"/>
    </row>
    <row r="134" spans="1:14" x14ac:dyDescent="0.25">
      <c r="A134" s="6">
        <v>32379</v>
      </c>
      <c r="B134" s="6" t="s">
        <v>55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5"/>
      <c r="M134" s="27"/>
      <c r="N134" s="27"/>
    </row>
    <row r="135" spans="1:14" x14ac:dyDescent="0.25">
      <c r="A135" s="6">
        <v>32389</v>
      </c>
      <c r="B135" s="6" t="s">
        <v>56</v>
      </c>
      <c r="C135" s="26"/>
      <c r="D135" s="26">
        <v>1230</v>
      </c>
      <c r="E135" s="26"/>
      <c r="F135" s="26">
        <v>460</v>
      </c>
      <c r="G135" s="26"/>
      <c r="H135" s="26">
        <v>330</v>
      </c>
      <c r="I135" s="26"/>
      <c r="J135" s="26"/>
      <c r="K135" s="26"/>
      <c r="L135" s="26">
        <v>2020</v>
      </c>
      <c r="M135" s="27"/>
      <c r="N135" s="27"/>
    </row>
    <row r="136" spans="1:14" x14ac:dyDescent="0.25">
      <c r="A136" s="6">
        <v>32391</v>
      </c>
      <c r="B136" s="6" t="s">
        <v>57</v>
      </c>
      <c r="C136" s="26"/>
      <c r="D136" s="26">
        <v>530</v>
      </c>
      <c r="E136" s="26"/>
      <c r="F136" s="26"/>
      <c r="G136" s="26"/>
      <c r="H136" s="26"/>
      <c r="I136" s="26"/>
      <c r="J136" s="26"/>
      <c r="K136" s="26"/>
      <c r="L136" s="26">
        <v>530</v>
      </c>
      <c r="M136" s="27"/>
      <c r="N136" s="27"/>
    </row>
    <row r="137" spans="1:14" x14ac:dyDescent="0.25">
      <c r="A137" s="6">
        <v>32399</v>
      </c>
      <c r="B137" s="6" t="s">
        <v>58</v>
      </c>
      <c r="C137" s="26"/>
      <c r="D137" s="26">
        <v>700</v>
      </c>
      <c r="E137" s="26"/>
      <c r="F137" s="26"/>
      <c r="G137" s="26"/>
      <c r="H137" s="26">
        <v>660</v>
      </c>
      <c r="I137" s="26"/>
      <c r="J137" s="26"/>
      <c r="K137" s="26"/>
      <c r="L137" s="26">
        <v>1360</v>
      </c>
      <c r="M137" s="27"/>
      <c r="N137" s="27"/>
    </row>
    <row r="138" spans="1:14" x14ac:dyDescent="0.25">
      <c r="A138" s="11">
        <v>324</v>
      </c>
      <c r="B138" s="11" t="s">
        <v>210</v>
      </c>
      <c r="C138" s="28">
        <v>46950</v>
      </c>
      <c r="D138" s="28"/>
      <c r="E138" s="28"/>
      <c r="F138" s="28"/>
      <c r="G138" s="28"/>
      <c r="H138" s="28"/>
      <c r="I138" s="28"/>
      <c r="J138" s="28"/>
      <c r="K138" s="28"/>
      <c r="L138" s="28">
        <v>46950</v>
      </c>
      <c r="M138" s="28"/>
      <c r="N138" s="28"/>
    </row>
    <row r="139" spans="1:14" x14ac:dyDescent="0.25">
      <c r="A139" s="6">
        <v>32412</v>
      </c>
      <c r="B139" s="6" t="s">
        <v>85</v>
      </c>
      <c r="C139" s="26">
        <v>46950</v>
      </c>
      <c r="D139" s="26"/>
      <c r="E139" s="26"/>
      <c r="F139" s="26"/>
      <c r="G139" s="26"/>
      <c r="H139" s="26"/>
      <c r="I139" s="26"/>
      <c r="J139" s="26"/>
      <c r="K139" s="26"/>
      <c r="L139" s="26">
        <v>46950</v>
      </c>
      <c r="M139" s="27"/>
      <c r="N139" s="27"/>
    </row>
    <row r="140" spans="1:14" x14ac:dyDescent="0.25">
      <c r="A140" s="11">
        <v>329</v>
      </c>
      <c r="B140" s="11" t="s">
        <v>189</v>
      </c>
      <c r="C140" s="28">
        <v>1990</v>
      </c>
      <c r="D140" s="28">
        <v>2130</v>
      </c>
      <c r="E140" s="26"/>
      <c r="F140" s="28">
        <v>270</v>
      </c>
      <c r="G140" s="28">
        <f>SUM(G141+G142+G143+G144+G145+G147)</f>
        <v>3190</v>
      </c>
      <c r="H140" s="28">
        <v>510</v>
      </c>
      <c r="I140" s="26"/>
      <c r="J140" s="26"/>
      <c r="K140" s="26"/>
      <c r="L140" s="25">
        <v>8090</v>
      </c>
      <c r="M140" s="27"/>
      <c r="N140" s="27"/>
    </row>
    <row r="141" spans="1:14" x14ac:dyDescent="0.25">
      <c r="A141" s="6">
        <v>32922</v>
      </c>
      <c r="B141" s="6" t="s">
        <v>59</v>
      </c>
      <c r="C141" s="26"/>
      <c r="D141" s="26">
        <v>2130</v>
      </c>
      <c r="E141" s="26"/>
      <c r="F141" s="26"/>
      <c r="G141" s="26"/>
      <c r="H141" s="26"/>
      <c r="I141" s="26"/>
      <c r="J141" s="26"/>
      <c r="K141" s="26"/>
      <c r="L141" s="26">
        <v>2130</v>
      </c>
      <c r="M141" s="27"/>
      <c r="N141" s="27"/>
    </row>
    <row r="142" spans="1:14" x14ac:dyDescent="0.25">
      <c r="A142" s="6">
        <v>32923</v>
      </c>
      <c r="B142" s="6" t="s">
        <v>86</v>
      </c>
      <c r="C142" s="26">
        <v>400</v>
      </c>
      <c r="D142" s="26"/>
      <c r="E142" s="26"/>
      <c r="F142" s="26"/>
      <c r="G142" s="26"/>
      <c r="H142" s="26"/>
      <c r="I142" s="26"/>
      <c r="J142" s="26"/>
      <c r="K142" s="26"/>
      <c r="L142" s="26">
        <v>400</v>
      </c>
      <c r="M142" s="27"/>
      <c r="N142" s="27"/>
    </row>
    <row r="143" spans="1:14" x14ac:dyDescent="0.25">
      <c r="A143" s="6">
        <v>32931</v>
      </c>
      <c r="B143" s="6" t="s">
        <v>60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5"/>
      <c r="M143" s="27"/>
      <c r="N143" s="27"/>
    </row>
    <row r="144" spans="1:14" x14ac:dyDescent="0.25">
      <c r="A144" s="6">
        <v>32941</v>
      </c>
      <c r="B144" s="6" t="s">
        <v>61</v>
      </c>
      <c r="C144" s="26"/>
      <c r="D144" s="26"/>
      <c r="E144" s="26"/>
      <c r="F144" s="26"/>
      <c r="G144" s="26"/>
      <c r="H144" s="26">
        <v>30</v>
      </c>
      <c r="I144" s="26"/>
      <c r="J144" s="26"/>
      <c r="K144" s="26"/>
      <c r="L144" s="26">
        <v>30</v>
      </c>
      <c r="M144" s="27"/>
      <c r="N144" s="27"/>
    </row>
    <row r="145" spans="1:14" x14ac:dyDescent="0.25">
      <c r="A145" s="6">
        <v>32952</v>
      </c>
      <c r="B145" s="6" t="s">
        <v>87</v>
      </c>
      <c r="C145" s="26">
        <v>0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27"/>
    </row>
    <row r="146" spans="1:14" x14ac:dyDescent="0.25">
      <c r="A146" s="6">
        <v>32961</v>
      </c>
      <c r="B146" s="6" t="s">
        <v>214</v>
      </c>
      <c r="C146" s="26">
        <v>0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7"/>
      <c r="N146" s="27"/>
    </row>
    <row r="147" spans="1:14" x14ac:dyDescent="0.25">
      <c r="A147" s="6">
        <v>32999</v>
      </c>
      <c r="B147" s="6" t="s">
        <v>62</v>
      </c>
      <c r="C147" s="26">
        <v>1590</v>
      </c>
      <c r="D147" s="26"/>
      <c r="E147" s="26"/>
      <c r="F147" s="26">
        <v>270</v>
      </c>
      <c r="G147" s="26">
        <v>3190</v>
      </c>
      <c r="H147" s="26">
        <v>480</v>
      </c>
      <c r="I147" s="26"/>
      <c r="J147" s="26"/>
      <c r="K147" s="26"/>
      <c r="L147" s="26">
        <v>5530</v>
      </c>
      <c r="M147" s="27"/>
      <c r="N147" s="27"/>
    </row>
    <row r="148" spans="1:14" x14ac:dyDescent="0.25">
      <c r="A148" s="6">
        <v>34331</v>
      </c>
      <c r="B148" s="6" t="s">
        <v>215</v>
      </c>
      <c r="C148" s="26">
        <v>0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27"/>
    </row>
    <row r="149" spans="1:14" x14ac:dyDescent="0.25">
      <c r="A149" s="6">
        <v>36911</v>
      </c>
      <c r="B149" s="6" t="s">
        <v>168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5"/>
      <c r="M149" s="27"/>
      <c r="N149" s="27"/>
    </row>
    <row r="150" spans="1:14" x14ac:dyDescent="0.25">
      <c r="A150" s="6">
        <v>36921</v>
      </c>
      <c r="B150" s="6" t="s">
        <v>169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5"/>
      <c r="M150" s="27"/>
      <c r="N150" s="27"/>
    </row>
    <row r="151" spans="1:14" x14ac:dyDescent="0.25">
      <c r="A151" s="6">
        <v>36931</v>
      </c>
      <c r="B151" s="6" t="s">
        <v>170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5"/>
      <c r="M151" s="27"/>
      <c r="N151" s="27"/>
    </row>
    <row r="152" spans="1:14" x14ac:dyDescent="0.25">
      <c r="A152" s="6">
        <v>36941</v>
      </c>
      <c r="B152" s="6" t="s">
        <v>171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5"/>
      <c r="M152" s="27"/>
      <c r="N152" s="27"/>
    </row>
    <row r="153" spans="1:14" x14ac:dyDescent="0.25">
      <c r="A153" s="6">
        <v>37151</v>
      </c>
      <c r="B153" s="6" t="s">
        <v>172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5"/>
      <c r="M153" s="27"/>
      <c r="N153" s="27"/>
    </row>
    <row r="154" spans="1:14" x14ac:dyDescent="0.25">
      <c r="A154" s="11">
        <v>372</v>
      </c>
      <c r="B154" s="11" t="s">
        <v>212</v>
      </c>
      <c r="C154" s="28">
        <v>1000</v>
      </c>
      <c r="D154" s="28"/>
      <c r="E154" s="28"/>
      <c r="F154" s="28"/>
      <c r="G154" s="28"/>
      <c r="H154" s="28"/>
      <c r="I154" s="28"/>
      <c r="J154" s="28"/>
      <c r="K154" s="28"/>
      <c r="L154" s="28">
        <v>1000</v>
      </c>
      <c r="M154" s="28">
        <v>1000</v>
      </c>
      <c r="N154" s="28">
        <v>1000</v>
      </c>
    </row>
    <row r="155" spans="1:14" x14ac:dyDescent="0.25">
      <c r="A155" s="6">
        <v>37231</v>
      </c>
      <c r="B155" s="6" t="s">
        <v>173</v>
      </c>
      <c r="C155" s="26">
        <v>1000</v>
      </c>
      <c r="D155" s="26"/>
      <c r="E155" s="26"/>
      <c r="F155" s="26"/>
      <c r="G155" s="26"/>
      <c r="H155" s="26"/>
      <c r="I155" s="26"/>
      <c r="J155" s="26"/>
      <c r="K155" s="26"/>
      <c r="L155" s="26">
        <v>1000</v>
      </c>
      <c r="M155" s="27"/>
      <c r="N155" s="27"/>
    </row>
    <row r="156" spans="1:14" x14ac:dyDescent="0.25">
      <c r="A156" s="6">
        <v>38119</v>
      </c>
      <c r="B156" s="6" t="s">
        <v>217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5"/>
      <c r="M156" s="27"/>
      <c r="N156" s="27"/>
    </row>
    <row r="157" spans="1:14" x14ac:dyDescent="0.25">
      <c r="A157" s="6">
        <v>38131</v>
      </c>
      <c r="B157" s="6" t="s">
        <v>217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5"/>
      <c r="M157" s="27"/>
      <c r="N157" s="27"/>
    </row>
    <row r="158" spans="1:14" x14ac:dyDescent="0.25">
      <c r="A158" s="6">
        <v>38231</v>
      </c>
      <c r="B158" s="6" t="s">
        <v>174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5"/>
      <c r="M158" s="27"/>
      <c r="N158" s="27"/>
    </row>
    <row r="159" spans="1:14" x14ac:dyDescent="0.25">
      <c r="A159" s="6">
        <v>3864</v>
      </c>
      <c r="B159" s="6" t="s">
        <v>175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5"/>
      <c r="M159" s="27"/>
      <c r="N159" s="27"/>
    </row>
    <row r="160" spans="1:14" x14ac:dyDescent="0.25">
      <c r="A160" s="10">
        <v>34</v>
      </c>
      <c r="B160" s="10" t="s">
        <v>63</v>
      </c>
      <c r="C160" s="25">
        <f>SUM(C161:C163)</f>
        <v>0</v>
      </c>
      <c r="D160" s="25">
        <v>660</v>
      </c>
      <c r="E160" s="25">
        <f t="shared" ref="E160:K160" si="10">SUM(E161:E163)</f>
        <v>0</v>
      </c>
      <c r="F160" s="25">
        <f>SUM(F161:F163)</f>
        <v>0</v>
      </c>
      <c r="G160" s="25">
        <f t="shared" si="10"/>
        <v>0</v>
      </c>
      <c r="H160" s="25">
        <f t="shared" si="10"/>
        <v>0</v>
      </c>
      <c r="I160" s="25">
        <f t="shared" si="10"/>
        <v>0</v>
      </c>
      <c r="J160" s="25">
        <f t="shared" si="10"/>
        <v>0</v>
      </c>
      <c r="K160" s="25">
        <f t="shared" si="10"/>
        <v>0</v>
      </c>
      <c r="L160" s="25">
        <v>660</v>
      </c>
      <c r="M160" s="25">
        <v>660</v>
      </c>
      <c r="N160" s="25">
        <v>660</v>
      </c>
    </row>
    <row r="161" spans="1:14" x14ac:dyDescent="0.25">
      <c r="A161" s="6">
        <v>34311</v>
      </c>
      <c r="B161" s="6" t="s">
        <v>64</v>
      </c>
      <c r="C161" s="27"/>
      <c r="D161" s="27">
        <v>660</v>
      </c>
      <c r="E161" s="27"/>
      <c r="F161" s="27"/>
      <c r="G161" s="27"/>
      <c r="H161" s="27"/>
      <c r="I161" s="27"/>
      <c r="J161" s="27"/>
      <c r="K161" s="27"/>
      <c r="L161" s="26">
        <v>660</v>
      </c>
      <c r="M161" s="27"/>
      <c r="N161" s="27"/>
    </row>
    <row r="162" spans="1:14" x14ac:dyDescent="0.25">
      <c r="A162" s="6">
        <v>34339</v>
      </c>
      <c r="B162" s="6" t="s">
        <v>65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5"/>
      <c r="M162" s="27"/>
      <c r="N162" s="27"/>
    </row>
    <row r="163" spans="1:14" x14ac:dyDescent="0.25">
      <c r="A163" s="6">
        <v>34349</v>
      </c>
      <c r="B163" s="6" t="s">
        <v>88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5"/>
      <c r="M163" s="27"/>
      <c r="N163" s="27"/>
    </row>
    <row r="164" spans="1:14" x14ac:dyDescent="0.25">
      <c r="A164" s="10">
        <v>4</v>
      </c>
      <c r="B164" s="10" t="s">
        <v>119</v>
      </c>
      <c r="C164" s="25">
        <v>18430</v>
      </c>
      <c r="D164" s="25"/>
      <c r="E164" s="25">
        <v>106180</v>
      </c>
      <c r="F164" s="25">
        <v>670</v>
      </c>
      <c r="G164" s="25">
        <f>SUM(G165:G165)</f>
        <v>0</v>
      </c>
      <c r="H164" s="25">
        <f>SUM(H167+H170)</f>
        <v>0</v>
      </c>
      <c r="I164" s="25">
        <v>6640</v>
      </c>
      <c r="J164" s="25">
        <v>280</v>
      </c>
      <c r="K164" s="25">
        <f>SUM(K165:K165)</f>
        <v>0</v>
      </c>
      <c r="L164" s="25">
        <v>132200</v>
      </c>
      <c r="M164" s="25">
        <v>26020</v>
      </c>
      <c r="N164" s="25">
        <v>26020</v>
      </c>
    </row>
    <row r="165" spans="1:14" x14ac:dyDescent="0.25">
      <c r="A165" s="10">
        <v>42</v>
      </c>
      <c r="B165" s="10" t="s">
        <v>120</v>
      </c>
      <c r="C165" s="25">
        <v>18430</v>
      </c>
      <c r="D165" s="25"/>
      <c r="E165" s="25">
        <v>106180</v>
      </c>
      <c r="F165" s="25">
        <v>670</v>
      </c>
      <c r="G165" s="25"/>
      <c r="H165" s="25"/>
      <c r="I165" s="25">
        <v>6640</v>
      </c>
      <c r="J165" s="25">
        <v>280</v>
      </c>
      <c r="K165" s="25">
        <f>SUM(K166:K174)</f>
        <v>0</v>
      </c>
      <c r="L165" s="25">
        <v>132200</v>
      </c>
      <c r="M165" s="25">
        <v>26020</v>
      </c>
      <c r="N165" s="25">
        <v>26020</v>
      </c>
    </row>
    <row r="166" spans="1:14" x14ac:dyDescent="0.25">
      <c r="A166" s="6">
        <v>42149</v>
      </c>
      <c r="B166" s="6" t="s">
        <v>121</v>
      </c>
      <c r="C166" s="27"/>
      <c r="D166" s="27"/>
      <c r="E166" s="27">
        <v>106180</v>
      </c>
      <c r="F166" s="27">
        <v>670</v>
      </c>
      <c r="G166" s="27"/>
      <c r="H166" s="27"/>
      <c r="I166" s="27">
        <v>6640</v>
      </c>
      <c r="J166" s="27"/>
      <c r="K166" s="27"/>
      <c r="L166" s="25">
        <v>113490</v>
      </c>
      <c r="M166" s="27"/>
      <c r="N166" s="27"/>
    </row>
    <row r="167" spans="1:14" x14ac:dyDescent="0.25">
      <c r="A167" s="11">
        <v>422</v>
      </c>
      <c r="B167" s="11" t="s">
        <v>194</v>
      </c>
      <c r="C167" s="28">
        <v>17900</v>
      </c>
      <c r="D167" s="28"/>
      <c r="E167" s="28"/>
      <c r="F167" s="28">
        <f>SUM(F168)</f>
        <v>0</v>
      </c>
      <c r="G167" s="27"/>
      <c r="H167" s="28"/>
      <c r="I167" s="27"/>
      <c r="J167" s="28"/>
      <c r="K167" s="27"/>
      <c r="L167" s="25"/>
      <c r="M167" s="27"/>
      <c r="N167" s="27"/>
    </row>
    <row r="168" spans="1:14" x14ac:dyDescent="0.25">
      <c r="A168" s="6">
        <v>42273</v>
      </c>
      <c r="B168" s="6" t="s">
        <v>100</v>
      </c>
      <c r="C168" s="27">
        <v>17900</v>
      </c>
      <c r="D168" s="27"/>
      <c r="E168" s="27">
        <v>0</v>
      </c>
      <c r="F168" s="27"/>
      <c r="G168" s="27"/>
      <c r="H168" s="27"/>
      <c r="I168" s="27"/>
      <c r="J168" s="27">
        <v>280</v>
      </c>
      <c r="K168" s="27"/>
      <c r="L168" s="26">
        <v>18180</v>
      </c>
      <c r="M168" s="27"/>
      <c r="N168" s="27"/>
    </row>
    <row r="169" spans="1:14" x14ac:dyDescent="0.25">
      <c r="A169" s="6">
        <v>42319</v>
      </c>
      <c r="B169" s="6" t="s">
        <v>122</v>
      </c>
      <c r="C169" s="27"/>
      <c r="D169" s="27"/>
      <c r="E169" s="27">
        <v>0</v>
      </c>
      <c r="F169" s="27"/>
      <c r="G169" s="27"/>
      <c r="H169" s="27"/>
      <c r="I169" s="27"/>
      <c r="J169" s="27"/>
      <c r="K169" s="27"/>
      <c r="L169" s="25"/>
      <c r="M169" s="27"/>
      <c r="N169" s="27"/>
    </row>
    <row r="170" spans="1:14" x14ac:dyDescent="0.25">
      <c r="A170" s="6">
        <v>424</v>
      </c>
      <c r="B170" s="11" t="s">
        <v>123</v>
      </c>
      <c r="C170" s="28">
        <v>530</v>
      </c>
      <c r="D170" s="27"/>
      <c r="E170" s="27"/>
      <c r="F170" s="27"/>
      <c r="G170" s="27"/>
      <c r="H170" s="28">
        <v>0</v>
      </c>
      <c r="I170" s="27"/>
      <c r="J170" s="27"/>
      <c r="K170" s="27"/>
      <c r="L170" s="25">
        <v>530</v>
      </c>
      <c r="M170" s="27"/>
      <c r="N170" s="27"/>
    </row>
    <row r="171" spans="1:14" x14ac:dyDescent="0.25">
      <c r="A171" s="6">
        <v>42411</v>
      </c>
      <c r="B171" s="6" t="s">
        <v>123</v>
      </c>
      <c r="C171" s="27">
        <v>530</v>
      </c>
      <c r="D171" s="27"/>
      <c r="E171" s="27"/>
      <c r="F171" s="27"/>
      <c r="G171" s="27"/>
      <c r="H171" s="27">
        <v>0</v>
      </c>
      <c r="I171" s="27"/>
      <c r="J171" s="27"/>
      <c r="K171" s="27"/>
      <c r="L171" s="26">
        <v>530</v>
      </c>
      <c r="M171" s="27"/>
      <c r="N171" s="27"/>
    </row>
    <row r="172" spans="1:14" x14ac:dyDescent="0.25">
      <c r="A172" s="32">
        <v>45</v>
      </c>
      <c r="B172" s="32" t="s">
        <v>207</v>
      </c>
      <c r="C172" s="28"/>
      <c r="D172" s="27"/>
      <c r="E172" s="27"/>
      <c r="F172" s="27"/>
      <c r="G172" s="27"/>
      <c r="H172" s="27"/>
      <c r="I172" s="27"/>
      <c r="J172" s="27"/>
      <c r="K172" s="27"/>
      <c r="L172" s="28"/>
      <c r="M172" s="27"/>
      <c r="N172" s="27"/>
    </row>
    <row r="173" spans="1:14" x14ac:dyDescent="0.25">
      <c r="A173" s="32">
        <v>454</v>
      </c>
      <c r="B173" s="32" t="s">
        <v>124</v>
      </c>
      <c r="C173" s="28"/>
      <c r="D173" s="27"/>
      <c r="E173" s="27"/>
      <c r="F173" s="27"/>
      <c r="G173" s="27"/>
      <c r="H173" s="27"/>
      <c r="I173" s="27"/>
      <c r="J173" s="27"/>
      <c r="K173" s="27"/>
      <c r="L173" s="28"/>
      <c r="M173" s="27"/>
      <c r="N173" s="27"/>
    </row>
    <row r="174" spans="1:14" ht="13.8" thickBot="1" x14ac:dyDescent="0.3">
      <c r="A174" s="17">
        <v>45411</v>
      </c>
      <c r="B174" s="17" t="s">
        <v>124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6"/>
      <c r="M174" s="27"/>
      <c r="N174" s="27"/>
    </row>
    <row r="175" spans="1:14" ht="13.8" thickBot="1" x14ac:dyDescent="0.3">
      <c r="A175" s="15"/>
      <c r="B175" s="23" t="s">
        <v>126</v>
      </c>
      <c r="C175" s="30">
        <v>926980</v>
      </c>
      <c r="D175" s="30">
        <v>63400</v>
      </c>
      <c r="E175" s="30">
        <v>125530</v>
      </c>
      <c r="F175" s="30">
        <v>6640</v>
      </c>
      <c r="G175" s="30">
        <v>8360</v>
      </c>
      <c r="H175" s="30">
        <v>10010</v>
      </c>
      <c r="I175" s="30">
        <v>6640</v>
      </c>
      <c r="J175" s="30">
        <v>280</v>
      </c>
      <c r="K175" s="30" t="e">
        <f>SUM(K77+#REF!)</f>
        <v>#REF!</v>
      </c>
      <c r="L175" s="30">
        <v>1147840</v>
      </c>
      <c r="M175" s="30">
        <v>1041660</v>
      </c>
      <c r="N175" s="31">
        <v>1041660</v>
      </c>
    </row>
    <row r="176" spans="1:14" x14ac:dyDescent="0.25">
      <c r="A176" s="13"/>
      <c r="B176" s="13"/>
      <c r="C176" s="29"/>
      <c r="D176" s="13"/>
      <c r="E176" s="13"/>
      <c r="F176" s="13"/>
      <c r="G176" s="13"/>
      <c r="H176" s="13"/>
      <c r="I176" s="13"/>
      <c r="J176" s="13"/>
      <c r="K176" s="13"/>
      <c r="L176" s="29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29"/>
      <c r="M177" s="13"/>
      <c r="N177" s="13"/>
    </row>
    <row r="179" spans="1:14" x14ac:dyDescent="0.25">
      <c r="A179" s="33" t="s">
        <v>224</v>
      </c>
      <c r="B179" s="33" t="s">
        <v>226</v>
      </c>
    </row>
    <row r="181" spans="1:14" x14ac:dyDescent="0.25">
      <c r="A181" t="s">
        <v>208</v>
      </c>
      <c r="H181" t="s">
        <v>221</v>
      </c>
    </row>
    <row r="184" spans="1:14" x14ac:dyDescent="0.25">
      <c r="A184" t="s">
        <v>209</v>
      </c>
      <c r="B184" t="s">
        <v>218</v>
      </c>
      <c r="G184" t="s">
        <v>220</v>
      </c>
      <c r="H184" t="s">
        <v>219</v>
      </c>
    </row>
  </sheetData>
  <mergeCells count="7">
    <mergeCell ref="C9:E9"/>
    <mergeCell ref="M9:N9"/>
    <mergeCell ref="A2:N2"/>
    <mergeCell ref="A3:N3"/>
    <mergeCell ref="F4:G4"/>
    <mergeCell ref="B5:H5"/>
    <mergeCell ref="C8:K8"/>
  </mergeCells>
  <pageMargins left="0.7" right="0.7" top="0.75" bottom="0.75" header="0.3" footer="0.3"/>
  <pageSetup paperSize="9" scale="83" orientation="landscape" horizontalDpi="4294967293" verticalDpi="0" r:id="rId1"/>
  <rowBreaks count="3" manualBreakCount="3">
    <brk id="46" max="16383" man="1"/>
    <brk id="91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 (2)</vt:lpstr>
      <vt:lpstr>List2</vt:lpstr>
      <vt:lpstr>List2!Podrucje_ispisa</vt:lpstr>
    </vt:vector>
  </TitlesOfParts>
  <Company>PC1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Korisnik</cp:lastModifiedBy>
  <cp:lastPrinted>2022-10-28T10:16:58Z</cp:lastPrinted>
  <dcterms:created xsi:type="dcterms:W3CDTF">2011-09-21T19:59:38Z</dcterms:created>
  <dcterms:modified xsi:type="dcterms:W3CDTF">2023-01-26T07:33:20Z</dcterms:modified>
</cp:coreProperties>
</file>